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777rauer website\ofsfc\"/>
    </mc:Choice>
  </mc:AlternateContent>
  <bookViews>
    <workbookView xWindow="0" yWindow="0" windowWidth="25380" windowHeight="9510" activeTab="2"/>
  </bookViews>
  <sheets>
    <sheet name="looking at 3rd test vs 1st test" sheetId="2" r:id="rId1"/>
    <sheet name="sex, grade,attendance" sheetId="3" r:id="rId2"/>
    <sheet name="Sheet1" sheetId="1" r:id="rId3"/>
  </sheets>
  <calcPr calcId="152511"/>
  <pivotCaches>
    <pivotCache cacheId="1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" l="1"/>
  <c r="O59" i="1"/>
  <c r="O58" i="1"/>
  <c r="O57" i="1"/>
  <c r="O56" i="1"/>
  <c r="K2" i="1"/>
  <c r="K3" i="1"/>
  <c r="K4" i="1"/>
  <c r="K5" i="1"/>
  <c r="K6" i="1"/>
  <c r="K7" i="1"/>
  <c r="K8" i="1"/>
  <c r="K9" i="1"/>
  <c r="K10" i="1"/>
  <c r="K11" i="1"/>
  <c r="K12" i="1"/>
  <c r="K13" i="1"/>
  <c r="O13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O45" i="1" s="1"/>
  <c r="K46" i="1"/>
  <c r="K47" i="1"/>
  <c r="K48" i="1"/>
  <c r="K49" i="1"/>
  <c r="K50" i="1"/>
  <c r="K51" i="1"/>
  <c r="K52" i="1"/>
  <c r="K53" i="1"/>
  <c r="K54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O29" i="1"/>
  <c r="I3" i="1"/>
  <c r="I4" i="1"/>
  <c r="I5" i="1"/>
  <c r="J5" i="1" s="1"/>
  <c r="I6" i="1"/>
  <c r="I7" i="1"/>
  <c r="I8" i="1"/>
  <c r="I9" i="1"/>
  <c r="J9" i="1" s="1"/>
  <c r="I10" i="1"/>
  <c r="I11" i="1"/>
  <c r="I12" i="1"/>
  <c r="I13" i="1"/>
  <c r="J13" i="1" s="1"/>
  <c r="I14" i="1"/>
  <c r="I15" i="1"/>
  <c r="I16" i="1"/>
  <c r="I17" i="1"/>
  <c r="I18" i="1"/>
  <c r="I19" i="1"/>
  <c r="I20" i="1"/>
  <c r="I21" i="1"/>
  <c r="J21" i="1" s="1"/>
  <c r="I22" i="1"/>
  <c r="I23" i="1"/>
  <c r="I24" i="1"/>
  <c r="I25" i="1"/>
  <c r="J25" i="1" s="1"/>
  <c r="I26" i="1"/>
  <c r="I27" i="1"/>
  <c r="I28" i="1"/>
  <c r="I29" i="1"/>
  <c r="J29" i="1" s="1"/>
  <c r="I30" i="1"/>
  <c r="I31" i="1"/>
  <c r="I32" i="1"/>
  <c r="I33" i="1"/>
  <c r="I34" i="1"/>
  <c r="I35" i="1"/>
  <c r="I36" i="1"/>
  <c r="I37" i="1"/>
  <c r="J37" i="1" s="1"/>
  <c r="I38" i="1"/>
  <c r="I39" i="1"/>
  <c r="I40" i="1"/>
  <c r="I41" i="1"/>
  <c r="J41" i="1" s="1"/>
  <c r="I42" i="1"/>
  <c r="I43" i="1"/>
  <c r="I44" i="1"/>
  <c r="I45" i="1"/>
  <c r="J45" i="1" s="1"/>
  <c r="I46" i="1"/>
  <c r="I47" i="1"/>
  <c r="I48" i="1"/>
  <c r="I49" i="1"/>
  <c r="I50" i="1"/>
  <c r="I51" i="1"/>
  <c r="I52" i="1"/>
  <c r="I53" i="1"/>
  <c r="J53" i="1" s="1"/>
  <c r="I54" i="1"/>
  <c r="I2" i="1"/>
  <c r="J6" i="1"/>
  <c r="J10" i="1"/>
  <c r="J14" i="1"/>
  <c r="J18" i="1"/>
  <c r="J22" i="1"/>
  <c r="J26" i="1"/>
  <c r="J30" i="1"/>
  <c r="J34" i="1"/>
  <c r="J38" i="1"/>
  <c r="J42" i="1"/>
  <c r="J46" i="1"/>
  <c r="J50" i="1"/>
  <c r="J54" i="1"/>
  <c r="J2" i="1"/>
  <c r="O3" i="1"/>
  <c r="O4" i="1"/>
  <c r="O6" i="1"/>
  <c r="O7" i="1"/>
  <c r="O8" i="1"/>
  <c r="O10" i="1"/>
  <c r="O11" i="1"/>
  <c r="O12" i="1"/>
  <c r="O14" i="1"/>
  <c r="O15" i="1"/>
  <c r="O16" i="1"/>
  <c r="O18" i="1"/>
  <c r="O19" i="1"/>
  <c r="O20" i="1"/>
  <c r="O22" i="1"/>
  <c r="O23" i="1"/>
  <c r="O24" i="1"/>
  <c r="O26" i="1"/>
  <c r="O27" i="1"/>
  <c r="O28" i="1"/>
  <c r="O30" i="1"/>
  <c r="O31" i="1"/>
  <c r="O32" i="1"/>
  <c r="O34" i="1"/>
  <c r="O35" i="1"/>
  <c r="O36" i="1"/>
  <c r="O38" i="1"/>
  <c r="O39" i="1"/>
  <c r="O40" i="1"/>
  <c r="O42" i="1"/>
  <c r="O43" i="1"/>
  <c r="O44" i="1"/>
  <c r="O46" i="1"/>
  <c r="O47" i="1"/>
  <c r="O48" i="1"/>
  <c r="O50" i="1"/>
  <c r="O51" i="1"/>
  <c r="O52" i="1"/>
  <c r="O54" i="1"/>
  <c r="L3" i="1"/>
  <c r="N3" i="1"/>
  <c r="L4" i="1"/>
  <c r="N4" i="1"/>
  <c r="L5" i="1"/>
  <c r="N5" i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L47" i="1"/>
  <c r="N47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N2" i="1"/>
  <c r="L2" i="1"/>
  <c r="F56" i="1"/>
  <c r="G56" i="1"/>
  <c r="E56" i="1"/>
  <c r="J3" i="1"/>
  <c r="J4" i="1"/>
  <c r="J7" i="1"/>
  <c r="J8" i="1"/>
  <c r="J11" i="1"/>
  <c r="J12" i="1"/>
  <c r="J15" i="1"/>
  <c r="J16" i="1"/>
  <c r="J17" i="1"/>
  <c r="J19" i="1"/>
  <c r="J20" i="1"/>
  <c r="J23" i="1"/>
  <c r="J24" i="1"/>
  <c r="J27" i="1"/>
  <c r="J28" i="1"/>
  <c r="J31" i="1"/>
  <c r="J32" i="1"/>
  <c r="J33" i="1"/>
  <c r="J35" i="1"/>
  <c r="J36" i="1"/>
  <c r="J39" i="1"/>
  <c r="J40" i="1"/>
  <c r="J43" i="1"/>
  <c r="J44" i="1"/>
  <c r="J47" i="1"/>
  <c r="J48" i="1"/>
  <c r="J49" i="1"/>
  <c r="J51" i="1"/>
  <c r="J52" i="1"/>
  <c r="O53" i="1" l="1"/>
  <c r="O49" i="1"/>
  <c r="O41" i="1"/>
  <c r="O37" i="1"/>
  <c r="O33" i="1"/>
  <c r="O25" i="1"/>
  <c r="O21" i="1"/>
  <c r="O17" i="1"/>
  <c r="O9" i="1"/>
  <c r="O5" i="1"/>
  <c r="O2" i="1"/>
  <c r="J57" i="1"/>
  <c r="J56" i="1"/>
  <c r="J60" i="1"/>
  <c r="J58" i="1"/>
  <c r="J59" i="1"/>
</calcChain>
</file>

<file path=xl/sharedStrings.xml><?xml version="1.0" encoding="utf-8"?>
<sst xmlns="http://schemas.openxmlformats.org/spreadsheetml/2006/main" count="307" uniqueCount="113">
  <si>
    <t>Last Name</t>
  </si>
  <si>
    <t>First Name</t>
  </si>
  <si>
    <t>Sex</t>
  </si>
  <si>
    <t>Grade</t>
  </si>
  <si>
    <t>1st Test</t>
  </si>
  <si>
    <t>2Nd Test</t>
  </si>
  <si>
    <t>3rd Test</t>
  </si>
  <si>
    <t>Attendance</t>
  </si>
  <si>
    <t>Cunningham</t>
  </si>
  <si>
    <t>Donavan</t>
  </si>
  <si>
    <t>M</t>
  </si>
  <si>
    <t>Senior</t>
  </si>
  <si>
    <t>Y</t>
  </si>
  <si>
    <t>Hopkins</t>
  </si>
  <si>
    <t>Whiskers</t>
  </si>
  <si>
    <t>Rauer</t>
  </si>
  <si>
    <t>Pi</t>
  </si>
  <si>
    <t>F</t>
  </si>
  <si>
    <t>Sophomore</t>
  </si>
  <si>
    <t>N</t>
  </si>
  <si>
    <t>Wellington</t>
  </si>
  <si>
    <t>Foxtrot</t>
  </si>
  <si>
    <t>Junior</t>
  </si>
  <si>
    <t>Hughes</t>
  </si>
  <si>
    <t>Champagne</t>
  </si>
  <si>
    <t>Freshman</t>
  </si>
  <si>
    <t>Rossi</t>
  </si>
  <si>
    <t>Bruno</t>
  </si>
  <si>
    <t>Charlap</t>
  </si>
  <si>
    <t>Punim</t>
  </si>
  <si>
    <t>Francois</t>
  </si>
  <si>
    <t>Samantha</t>
  </si>
  <si>
    <t>Kaplan</t>
  </si>
  <si>
    <t>Brett</t>
  </si>
  <si>
    <t>Goldberg</t>
  </si>
  <si>
    <t>Mitzie</t>
  </si>
  <si>
    <t>Underwood</t>
  </si>
  <si>
    <t>Yemenite</t>
  </si>
  <si>
    <t>Harris</t>
  </si>
  <si>
    <t>Muffin</t>
  </si>
  <si>
    <t>Riddell</t>
  </si>
  <si>
    <t>Tabby</t>
  </si>
  <si>
    <t>Mancini</t>
  </si>
  <si>
    <t>Squeaky</t>
  </si>
  <si>
    <t>Kiefer</t>
  </si>
  <si>
    <t>Shayna</t>
  </si>
  <si>
    <t>Christiansen</t>
  </si>
  <si>
    <t>Mercedes</t>
  </si>
  <si>
    <t>Grunes</t>
  </si>
  <si>
    <t>Roja</t>
  </si>
  <si>
    <t>Klein</t>
  </si>
  <si>
    <t>Baby</t>
  </si>
  <si>
    <t>Clapper</t>
  </si>
  <si>
    <t>Porsche</t>
  </si>
  <si>
    <t>Syd</t>
  </si>
  <si>
    <t>Bostock</t>
  </si>
  <si>
    <t>Binary</t>
  </si>
  <si>
    <t>Schillinger</t>
  </si>
  <si>
    <t>Rona</t>
  </si>
  <si>
    <t>Rabner</t>
  </si>
  <si>
    <t>Gizmo</t>
  </si>
  <si>
    <t>L'Hospital</t>
  </si>
  <si>
    <t>Donovan</t>
  </si>
  <si>
    <t>Shulman</t>
  </si>
  <si>
    <t>Hilary</t>
  </si>
  <si>
    <t>Segal</t>
  </si>
  <si>
    <t>Daffodil</t>
  </si>
  <si>
    <t>Hough</t>
  </si>
  <si>
    <t>Kitty</t>
  </si>
  <si>
    <t>Blanca</t>
  </si>
  <si>
    <t>Monica</t>
  </si>
  <si>
    <t>Tango</t>
  </si>
  <si>
    <t>Bianca</t>
  </si>
  <si>
    <t>Mozart</t>
  </si>
  <si>
    <t>Satinsky</t>
  </si>
  <si>
    <t>Tangerine</t>
  </si>
  <si>
    <t>Rabin</t>
  </si>
  <si>
    <t>Partner</t>
  </si>
  <si>
    <t>Blank</t>
  </si>
  <si>
    <t>Penny</t>
  </si>
  <si>
    <t>Evert</t>
  </si>
  <si>
    <t xml:space="preserve">Big Jake </t>
  </si>
  <si>
    <t>Fibonnaci</t>
  </si>
  <si>
    <t>Tabitha</t>
  </si>
  <si>
    <t>Iris</t>
  </si>
  <si>
    <t>Fourier</t>
  </si>
  <si>
    <t>Whiskey</t>
  </si>
  <si>
    <t>Smokey</t>
  </si>
  <si>
    <t>Nacchi</t>
  </si>
  <si>
    <t>Miyim</t>
  </si>
  <si>
    <t>Trilby</t>
  </si>
  <si>
    <t>Pumpkin</t>
  </si>
  <si>
    <t>Satz</t>
  </si>
  <si>
    <t>Precious</t>
  </si>
  <si>
    <t>Cunnigham</t>
  </si>
  <si>
    <t>T.O.</t>
  </si>
  <si>
    <t>Hustle</t>
  </si>
  <si>
    <t>num grade</t>
  </si>
  <si>
    <t>D</t>
  </si>
  <si>
    <t>C</t>
  </si>
  <si>
    <t>B</t>
  </si>
  <si>
    <t>A</t>
  </si>
  <si>
    <t>letter grade</t>
  </si>
  <si>
    <t>Row Labels</t>
  </si>
  <si>
    <t>Grand Total</t>
  </si>
  <si>
    <t>Column Labels</t>
  </si>
  <si>
    <t>Average of num grade</t>
  </si>
  <si>
    <t>Sum of 3rd to 1st ratio</t>
  </si>
  <si>
    <t>t1</t>
  </si>
  <si>
    <t>t2</t>
  </si>
  <si>
    <t>t3</t>
  </si>
  <si>
    <t>t4</t>
  </si>
  <si>
    <t>Alt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</si>
</sst>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Sheet1!$J$56:$J$60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13</c:v>
                </c:pt>
                <c:pt idx="3">
                  <c:v>16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09808"/>
        <c:axId val="204509416"/>
      </c:barChart>
      <c:catAx>
        <c:axId val="204509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09416"/>
        <c:crosses val="autoZero"/>
        <c:auto val="1"/>
        <c:lblAlgn val="ctr"/>
        <c:lblOffset val="100"/>
        <c:noMultiLvlLbl val="0"/>
      </c:catAx>
      <c:valAx>
        <c:axId val="20450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0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54</xdr:row>
      <xdr:rowOff>161925</xdr:rowOff>
    </xdr:from>
    <xdr:to>
      <xdr:col>13</xdr:col>
      <xdr:colOff>342900</xdr:colOff>
      <xdr:row>66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7" refreshedDate="42465.416066782411" createdVersion="5" refreshedVersion="5" minRefreshableVersion="3" recordCount="53">
  <cacheSource type="worksheet">
    <worksheetSource ref="A1:J54" sheet="Sheet1"/>
  </cacheSource>
  <cacheFields count="11">
    <cacheField name="Last Name" numFmtId="0">
      <sharedItems/>
    </cacheField>
    <cacheField name="First Name" numFmtId="0">
      <sharedItems/>
    </cacheField>
    <cacheField name="Sex" numFmtId="0">
      <sharedItems count="2">
        <s v="M"/>
        <s v="F"/>
      </sharedItems>
    </cacheField>
    <cacheField name="Grade" numFmtId="0">
      <sharedItems count="4">
        <s v="Senior"/>
        <s v="Sophomore"/>
        <s v="Junior"/>
        <s v="Freshman"/>
      </sharedItems>
    </cacheField>
    <cacheField name="1st Test" numFmtId="0">
      <sharedItems containsSemiMixedTypes="0" containsString="0" containsNumber="1" containsInteger="1" minValue="30" maxValue="92"/>
    </cacheField>
    <cacheField name="2Nd Test" numFmtId="0">
      <sharedItems containsSemiMixedTypes="0" containsString="0" containsNumber="1" containsInteger="1" minValue="32" maxValue="95"/>
    </cacheField>
    <cacheField name="3rd Test" numFmtId="0">
      <sharedItems containsSemiMixedTypes="0" containsString="0" containsNumber="1" containsInteger="1" minValue="53" maxValue="96"/>
    </cacheField>
    <cacheField name="Attendance" numFmtId="0">
      <sharedItems count="2">
        <s v="Y"/>
        <s v="N"/>
      </sharedItems>
    </cacheField>
    <cacheField name="num grade" numFmtId="2">
      <sharedItems containsSemiMixedTypes="0" containsString="0" containsNumber="1" minValue="47.300000000000004" maxValue="93.6"/>
    </cacheField>
    <cacheField name="letter grade" numFmtId="0">
      <sharedItems/>
    </cacheField>
    <cacheField name="3rd to 1st ratio" numFmtId="0" formula="'3rd Test'/'1st Test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s v="Cunningham"/>
    <s v="Donavan"/>
    <x v="0"/>
    <x v="0"/>
    <n v="64"/>
    <n v="60"/>
    <n v="71"/>
    <x v="0"/>
    <n v="69.2"/>
    <s v="D"/>
  </r>
  <r>
    <s v="Hopkins"/>
    <s v="Whiskers"/>
    <x v="0"/>
    <x v="0"/>
    <n v="66"/>
    <n v="80"/>
    <n v="79"/>
    <x v="0"/>
    <n v="78.800000000000011"/>
    <s v="C"/>
  </r>
  <r>
    <s v="Rauer"/>
    <s v="Pi"/>
    <x v="1"/>
    <x v="1"/>
    <n v="55"/>
    <n v="58"/>
    <n v="78"/>
    <x v="1"/>
    <n v="59.6"/>
    <s v="F"/>
  </r>
  <r>
    <s v="Wellington"/>
    <s v="Foxtrot"/>
    <x v="1"/>
    <x v="2"/>
    <n v="67"/>
    <n v="70"/>
    <n v="72"/>
    <x v="0"/>
    <n v="73.2"/>
    <s v="C"/>
  </r>
  <r>
    <s v="Hughes"/>
    <s v="Champagne"/>
    <x v="1"/>
    <x v="3"/>
    <n v="71"/>
    <n v="61"/>
    <n v="85"/>
    <x v="1"/>
    <n v="66.5"/>
    <s v="D"/>
  </r>
  <r>
    <s v="Rossi"/>
    <s v="Bruno"/>
    <x v="0"/>
    <x v="3"/>
    <n v="72"/>
    <n v="50"/>
    <n v="93"/>
    <x v="1"/>
    <n v="66.599999999999994"/>
    <s v="D"/>
  </r>
  <r>
    <s v="Charlap"/>
    <s v="Punim"/>
    <x v="0"/>
    <x v="2"/>
    <n v="78"/>
    <n v="91"/>
    <n v="96"/>
    <x v="0"/>
    <n v="91.300000000000011"/>
    <s v="A"/>
  </r>
  <r>
    <s v="Francois"/>
    <s v="Samantha"/>
    <x v="1"/>
    <x v="2"/>
    <n v="92"/>
    <n v="85"/>
    <n v="95"/>
    <x v="0"/>
    <n v="91.9"/>
    <s v="A"/>
  </r>
  <r>
    <s v="Kaplan"/>
    <s v="Brett"/>
    <x v="0"/>
    <x v="3"/>
    <n v="59"/>
    <n v="79"/>
    <n v="88"/>
    <x v="0"/>
    <n v="80.7"/>
    <s v="B"/>
  </r>
  <r>
    <s v="Goldberg"/>
    <s v="Mitzie"/>
    <x v="1"/>
    <x v="1"/>
    <n v="89"/>
    <n v="94"/>
    <n v="94"/>
    <x v="0"/>
    <n v="93.6"/>
    <s v="A"/>
  </r>
  <r>
    <s v="Underwood"/>
    <s v="Yemenite"/>
    <x v="1"/>
    <x v="2"/>
    <n v="67"/>
    <n v="82"/>
    <n v="91"/>
    <x v="0"/>
    <n v="84.4"/>
    <s v="B"/>
  </r>
  <r>
    <s v="Harris"/>
    <s v="Muffin"/>
    <x v="0"/>
    <x v="1"/>
    <n v="59"/>
    <n v="85"/>
    <n v="80"/>
    <x v="1"/>
    <n v="69.3"/>
    <s v="D"/>
  </r>
  <r>
    <s v="Riddell"/>
    <s v="Tabby"/>
    <x v="1"/>
    <x v="0"/>
    <n v="55"/>
    <n v="83"/>
    <n v="87"/>
    <x v="0"/>
    <n v="80.7"/>
    <s v="B"/>
  </r>
  <r>
    <s v="Mancini"/>
    <s v="Squeaky"/>
    <x v="0"/>
    <x v="1"/>
    <n v="66"/>
    <n v="82"/>
    <n v="85"/>
    <x v="1"/>
    <n v="71.8"/>
    <s v="C"/>
  </r>
  <r>
    <s v="Kiefer"/>
    <s v="Shayna"/>
    <x v="1"/>
    <x v="1"/>
    <n v="70"/>
    <n v="91"/>
    <n v="83"/>
    <x v="1"/>
    <n v="74.5"/>
    <s v="C"/>
  </r>
  <r>
    <s v="Christiansen"/>
    <s v="Mercedes"/>
    <x v="1"/>
    <x v="2"/>
    <n v="45"/>
    <n v="87"/>
    <n v="89"/>
    <x v="0"/>
    <n v="80.699999999999989"/>
    <s v="B"/>
  </r>
  <r>
    <s v="Grunes"/>
    <s v="Roja"/>
    <x v="0"/>
    <x v="1"/>
    <n v="58"/>
    <n v="75"/>
    <n v="73"/>
    <x v="1"/>
    <n v="63.300000000000004"/>
    <s v="D"/>
  </r>
  <r>
    <s v="Klein"/>
    <s v="Baby"/>
    <x v="1"/>
    <x v="3"/>
    <n v="55"/>
    <n v="49"/>
    <n v="85"/>
    <x v="0"/>
    <n v="69.7"/>
    <s v="D"/>
  </r>
  <r>
    <s v="Clapper"/>
    <s v="Junior"/>
    <x v="0"/>
    <x v="3"/>
    <n v="68"/>
    <n v="52"/>
    <n v="85"/>
    <x v="1"/>
    <n v="63.2"/>
    <s v="D"/>
  </r>
  <r>
    <s v="Christiansen"/>
    <s v="Porsche"/>
    <x v="1"/>
    <x v="0"/>
    <n v="55"/>
    <n v="93"/>
    <n v="91"/>
    <x v="0"/>
    <n v="85.3"/>
    <s v="B"/>
  </r>
  <r>
    <s v="Kaplan"/>
    <s v="Syd"/>
    <x v="0"/>
    <x v="2"/>
    <n v="65"/>
    <n v="80"/>
    <n v="78"/>
    <x v="1"/>
    <n v="68.2"/>
    <s v="D"/>
  </r>
  <r>
    <s v="Bostock"/>
    <s v="Binary"/>
    <x v="1"/>
    <x v="3"/>
    <n v="81"/>
    <n v="91"/>
    <n v="94"/>
    <x v="1"/>
    <n v="81.099999999999994"/>
    <s v="B"/>
  </r>
  <r>
    <s v="Schillinger"/>
    <s v="Rona"/>
    <x v="1"/>
    <x v="1"/>
    <n v="61"/>
    <n v="85"/>
    <n v="94"/>
    <x v="0"/>
    <n v="85.300000000000011"/>
    <s v="B"/>
  </r>
  <r>
    <s v="Rabner"/>
    <s v="Gizmo"/>
    <x v="0"/>
    <x v="3"/>
    <n v="47"/>
    <n v="67"/>
    <n v="88"/>
    <x v="0"/>
    <n v="74.7"/>
    <s v="C"/>
  </r>
  <r>
    <s v="Rauer"/>
    <s v="L'Hospital"/>
    <x v="1"/>
    <x v="1"/>
    <n v="45"/>
    <n v="55"/>
    <n v="60"/>
    <x v="1"/>
    <n v="49.5"/>
    <s v="F"/>
  </r>
  <r>
    <s v="Kaplan"/>
    <s v="Donovan"/>
    <x v="0"/>
    <x v="2"/>
    <n v="55"/>
    <n v="70"/>
    <n v="76"/>
    <x v="1"/>
    <n v="62.400000000000006"/>
    <s v="D"/>
  </r>
  <r>
    <s v="Shulman"/>
    <s v="Hilary"/>
    <x v="1"/>
    <x v="2"/>
    <n v="48"/>
    <n v="55"/>
    <n v="53"/>
    <x v="1"/>
    <n v="47.300000000000004"/>
    <s v="F"/>
  </r>
  <r>
    <s v="Segal"/>
    <s v="Daffodil"/>
    <x v="1"/>
    <x v="3"/>
    <n v="52"/>
    <n v="75"/>
    <n v="84"/>
    <x v="0"/>
    <n v="76.5"/>
    <s v="C"/>
  </r>
  <r>
    <s v="Hough"/>
    <s v="Kitty"/>
    <x v="1"/>
    <x v="2"/>
    <n v="67"/>
    <n v="53"/>
    <n v="79"/>
    <x v="1"/>
    <n v="60.9"/>
    <s v="D"/>
  </r>
  <r>
    <s v="Grunes"/>
    <s v="Blanca"/>
    <x v="1"/>
    <x v="3"/>
    <n v="70"/>
    <n v="71"/>
    <n v="65"/>
    <x v="1"/>
    <n v="61.3"/>
    <s v="D"/>
  </r>
  <r>
    <s v="Shulman"/>
    <s v="Monica"/>
    <x v="0"/>
    <x v="2"/>
    <n v="56"/>
    <n v="50"/>
    <n v="60"/>
    <x v="1"/>
    <n v="50.2"/>
    <s v="F"/>
  </r>
  <r>
    <s v="Wellington"/>
    <s v="Tango"/>
    <x v="1"/>
    <x v="0"/>
    <n v="54"/>
    <n v="64"/>
    <n v="65"/>
    <x v="1"/>
    <n v="56"/>
    <s v="F"/>
  </r>
  <r>
    <s v="Francois"/>
    <s v="Bianca"/>
    <x v="1"/>
    <x v="3"/>
    <n v="67"/>
    <n v="72"/>
    <n v="87"/>
    <x v="1"/>
    <n v="69.800000000000011"/>
    <s v="D"/>
  </r>
  <r>
    <s v="Goldberg"/>
    <s v="Mozart"/>
    <x v="0"/>
    <x v="1"/>
    <n v="67"/>
    <n v="69"/>
    <n v="54"/>
    <x v="0"/>
    <n v="65.7"/>
    <s v="D"/>
  </r>
  <r>
    <s v="Satinsky"/>
    <s v="Tangerine"/>
    <x v="1"/>
    <x v="1"/>
    <n v="56"/>
    <n v="73"/>
    <n v="89"/>
    <x v="0"/>
    <n v="78.7"/>
    <s v="C"/>
  </r>
  <r>
    <s v="Rabin"/>
    <s v="Partner"/>
    <x v="0"/>
    <x v="2"/>
    <n v="50"/>
    <n v="80"/>
    <n v="89"/>
    <x v="0"/>
    <n v="79.599999999999994"/>
    <s v="C"/>
  </r>
  <r>
    <s v="Blank"/>
    <s v="Punim"/>
    <x v="1"/>
    <x v="0"/>
    <n v="67"/>
    <n v="91"/>
    <n v="85"/>
    <x v="0"/>
    <n v="84.7"/>
    <s v="B"/>
  </r>
  <r>
    <s v="Klein"/>
    <s v="Penny"/>
    <x v="1"/>
    <x v="2"/>
    <n v="80"/>
    <n v="95"/>
    <n v="87"/>
    <x v="0"/>
    <n v="89.300000000000011"/>
    <s v="B"/>
  </r>
  <r>
    <s v="Evert"/>
    <s v="Big Jake "/>
    <x v="0"/>
    <x v="3"/>
    <n v="65"/>
    <n v="80"/>
    <n v="90"/>
    <x v="1"/>
    <n v="73"/>
    <s v="C"/>
  </r>
  <r>
    <s v="Bostock"/>
    <s v="Fibonnaci"/>
    <x v="0"/>
    <x v="0"/>
    <n v="83"/>
    <n v="95"/>
    <n v="95"/>
    <x v="0"/>
    <n v="93.1"/>
    <s v="A"/>
  </r>
  <r>
    <s v="Hopkins"/>
    <s v="Tabitha"/>
    <x v="1"/>
    <x v="0"/>
    <n v="70"/>
    <n v="85"/>
    <n v="91"/>
    <x v="0"/>
    <n v="85.9"/>
    <s v="B"/>
  </r>
  <r>
    <s v="Segal"/>
    <s v="Iris"/>
    <x v="1"/>
    <x v="0"/>
    <n v="76"/>
    <n v="79"/>
    <n v="89"/>
    <x v="0"/>
    <n v="84.5"/>
    <s v="B"/>
  </r>
  <r>
    <s v="Rauer"/>
    <s v="Fourier"/>
    <x v="0"/>
    <x v="2"/>
    <n v="63"/>
    <n v="75"/>
    <n v="85"/>
    <x v="0"/>
    <n v="79.099999999999994"/>
    <s v="C"/>
  </r>
  <r>
    <s v="Hughes"/>
    <s v="Whiskey"/>
    <x v="0"/>
    <x v="2"/>
    <n v="30"/>
    <n v="32"/>
    <n v="56"/>
    <x v="0"/>
    <n v="48"/>
    <s v="F"/>
  </r>
  <r>
    <s v="Riddell"/>
    <s v="Smokey"/>
    <x v="0"/>
    <x v="0"/>
    <n v="47"/>
    <n v="82"/>
    <n v="75"/>
    <x v="1"/>
    <n v="64"/>
    <s v="D"/>
  </r>
  <r>
    <s v="Rauer"/>
    <s v="Smokey"/>
    <x v="0"/>
    <x v="0"/>
    <n v="74"/>
    <n v="75"/>
    <n v="87"/>
    <x v="0"/>
    <n v="82.1"/>
    <s v="B"/>
  </r>
  <r>
    <s v="Goldberg"/>
    <s v="Nacchi"/>
    <x v="0"/>
    <x v="1"/>
    <n v="76"/>
    <n v="80"/>
    <n v="93"/>
    <x v="0"/>
    <n v="86.4"/>
    <s v="B"/>
  </r>
  <r>
    <s v="Underwood"/>
    <s v="Miyim"/>
    <x v="1"/>
    <x v="2"/>
    <n v="71"/>
    <n v="65"/>
    <n v="74"/>
    <x v="0"/>
    <n v="73.300000000000011"/>
    <s v="C"/>
  </r>
  <r>
    <s v="Goldberg"/>
    <s v="Trilby"/>
    <x v="1"/>
    <x v="0"/>
    <n v="65"/>
    <n v="77"/>
    <n v="88"/>
    <x v="1"/>
    <n v="71.3"/>
    <s v="C"/>
  </r>
  <r>
    <s v="Kiefer"/>
    <s v="Pumpkin"/>
    <x v="1"/>
    <x v="1"/>
    <n v="37"/>
    <n v="65"/>
    <n v="76"/>
    <x v="0"/>
    <n v="67.3"/>
    <s v="D"/>
  </r>
  <r>
    <s v="Satz"/>
    <s v="Precious"/>
    <x v="1"/>
    <x v="0"/>
    <n v="57"/>
    <n v="70"/>
    <n v="88"/>
    <x v="0"/>
    <n v="77.599999999999994"/>
    <s v="C"/>
  </r>
  <r>
    <s v="Cunnigham"/>
    <s v="T.O."/>
    <x v="0"/>
    <x v="2"/>
    <n v="56"/>
    <n v="72"/>
    <n v="70"/>
    <x v="1"/>
    <n v="60.8"/>
    <s v="D"/>
  </r>
  <r>
    <s v="Wellington"/>
    <s v="Hustle"/>
    <x v="0"/>
    <x v="3"/>
    <n v="75"/>
    <n v="80"/>
    <n v="82"/>
    <x v="0"/>
    <n v="81.800000000000011"/>
    <s v="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3:D7" firstHeaderRow="1" firstDataRow="2" firstDataCol="1"/>
  <pivotFields count="11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numFmtId="2" showAll="0"/>
    <pivotField showAll="0"/>
    <pivotField dataField="1" dragToRow="0" dragToCol="0" dragToPage="0" showAll="0" defaultSubtotal="0"/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Sum of 3rd to 1st ratio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7" firstHeaderRow="1" firstDataRow="2" firstDataCol="1" rowPageCount="1" colPageCount="1"/>
  <pivotFields count="11">
    <pivotField showAll="0"/>
    <pivotField showAll="0"/>
    <pivotField axis="axisRow" showAll="0">
      <items count="3">
        <item x="1"/>
        <item x="0"/>
        <item t="default"/>
      </items>
    </pivotField>
    <pivotField axis="axisCol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dataField="1" numFmtId="2" showAll="0"/>
    <pivotField showAll="0"/>
    <pivotField dragToRow="0" dragToCol="0" dragToPage="0" showAll="0" defaultSubtotal="0"/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7" item="1" hier="-1"/>
  </pageFields>
  <dataFields count="1">
    <dataField name="Average of num grade" fld="8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workbookViewId="0">
      <selection activeCell="B5" sqref="B5"/>
    </sheetView>
  </sheetViews>
  <sheetFormatPr defaultRowHeight="15" x14ac:dyDescent="0.25"/>
  <cols>
    <col min="1" max="1" width="20.5703125" customWidth="1"/>
    <col min="2" max="2" width="16.28515625" customWidth="1"/>
    <col min="3" max="6" width="12" customWidth="1"/>
    <col min="7" max="7" width="20.5703125" bestFit="1" customWidth="1"/>
    <col min="8" max="8" width="20.7109375" bestFit="1" customWidth="1"/>
    <col min="9" max="9" width="20.5703125" bestFit="1" customWidth="1"/>
    <col min="10" max="10" width="25.85546875" bestFit="1" customWidth="1"/>
    <col min="11" max="11" width="25.7109375" bestFit="1" customWidth="1"/>
  </cols>
  <sheetData>
    <row r="3" spans="1:4" x14ac:dyDescent="0.25">
      <c r="A3" s="5" t="s">
        <v>107</v>
      </c>
      <c r="B3" s="5" t="s">
        <v>105</v>
      </c>
    </row>
    <row r="4" spans="1:4" x14ac:dyDescent="0.25">
      <c r="A4" s="5" t="s">
        <v>103</v>
      </c>
      <c r="B4" t="s">
        <v>19</v>
      </c>
      <c r="C4" t="s">
        <v>12</v>
      </c>
      <c r="D4" t="s">
        <v>104</v>
      </c>
    </row>
    <row r="5" spans="1:4" x14ac:dyDescent="0.25">
      <c r="A5" s="6" t="s">
        <v>17</v>
      </c>
      <c r="B5" s="7">
        <v>1.2077922077922079</v>
      </c>
      <c r="C5" s="7">
        <v>1.3550347222222223</v>
      </c>
      <c r="D5" s="7">
        <v>1.2997289972899728</v>
      </c>
    </row>
    <row r="6" spans="1:4" x14ac:dyDescent="0.25">
      <c r="A6" s="6" t="s">
        <v>10</v>
      </c>
      <c r="B6" s="7">
        <v>1.2968515742128937</v>
      </c>
      <c r="C6" s="7">
        <v>1.2776442307692308</v>
      </c>
      <c r="D6" s="7">
        <v>1.286190793862575</v>
      </c>
    </row>
    <row r="7" spans="1:4" x14ac:dyDescent="0.25">
      <c r="A7" s="6" t="s">
        <v>104</v>
      </c>
      <c r="B7" s="7">
        <v>1.2514705882352941</v>
      </c>
      <c r="C7" s="7">
        <v>1.3225806451612903</v>
      </c>
      <c r="D7" s="7">
        <v>1.2936602870813396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5" sqref="D5"/>
    </sheetView>
  </sheetViews>
  <sheetFormatPr defaultRowHeight="15" x14ac:dyDescent="0.25"/>
  <cols>
    <col min="1" max="1" width="20.7109375" bestFit="1" customWidth="1"/>
    <col min="2" max="2" width="16.28515625" customWidth="1"/>
    <col min="3" max="4" width="12" customWidth="1"/>
    <col min="5" max="5" width="11.28515625" bestFit="1" customWidth="1"/>
    <col min="6" max="6" width="12" bestFit="1" customWidth="1"/>
  </cols>
  <sheetData>
    <row r="1" spans="1:6" x14ac:dyDescent="0.25">
      <c r="A1" s="5" t="s">
        <v>7</v>
      </c>
      <c r="B1" t="s">
        <v>12</v>
      </c>
    </row>
    <row r="3" spans="1:6" x14ac:dyDescent="0.25">
      <c r="A3" s="5" t="s">
        <v>106</v>
      </c>
      <c r="B3" s="5" t="s">
        <v>105</v>
      </c>
    </row>
    <row r="4" spans="1:6" x14ac:dyDescent="0.25">
      <c r="A4" s="5" t="s">
        <v>103</v>
      </c>
      <c r="B4" t="s">
        <v>25</v>
      </c>
      <c r="C4" t="s">
        <v>22</v>
      </c>
      <c r="D4" t="s">
        <v>11</v>
      </c>
      <c r="E4" t="s">
        <v>18</v>
      </c>
      <c r="F4" t="s">
        <v>104</v>
      </c>
    </row>
    <row r="5" spans="1:6" x14ac:dyDescent="0.25">
      <c r="A5" s="6" t="s">
        <v>17</v>
      </c>
      <c r="B5" s="7">
        <v>73.099999999999994</v>
      </c>
      <c r="C5" s="7">
        <v>82.13333333333334</v>
      </c>
      <c r="D5" s="7">
        <v>83.11666666666666</v>
      </c>
      <c r="E5" s="7">
        <v>81.224999999999994</v>
      </c>
      <c r="F5" s="7">
        <v>81.255555555555546</v>
      </c>
    </row>
    <row r="6" spans="1:6" x14ac:dyDescent="0.25">
      <c r="A6" s="6" t="s">
        <v>10</v>
      </c>
      <c r="B6" s="7">
        <v>79.066666666666663</v>
      </c>
      <c r="C6" s="7">
        <v>74.5</v>
      </c>
      <c r="D6" s="7">
        <v>80.8</v>
      </c>
      <c r="E6" s="7">
        <v>76.050000000000011</v>
      </c>
      <c r="F6" s="7">
        <v>77.730769230769241</v>
      </c>
    </row>
    <row r="7" spans="1:6" x14ac:dyDescent="0.25">
      <c r="A7" s="6" t="s">
        <v>104</v>
      </c>
      <c r="B7" s="7">
        <v>76.679999999999993</v>
      </c>
      <c r="C7" s="7">
        <v>79.080000000000013</v>
      </c>
      <c r="D7" s="7">
        <v>82.190000000000012</v>
      </c>
      <c r="E7" s="7">
        <v>79.499999999999986</v>
      </c>
      <c r="F7" s="7">
        <v>79.777419354838713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workbookViewId="0">
      <selection activeCell="J6" sqref="J6"/>
    </sheetView>
  </sheetViews>
  <sheetFormatPr defaultRowHeight="15" x14ac:dyDescent="0.25"/>
  <cols>
    <col min="9" max="9" width="9.140625" style="4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97</v>
      </c>
      <c r="J1" s="1" t="s">
        <v>102</v>
      </c>
      <c r="K1" s="1" t="s">
        <v>108</v>
      </c>
      <c r="L1" s="1" t="s">
        <v>109</v>
      </c>
      <c r="M1" s="1" t="s">
        <v>110</v>
      </c>
      <c r="N1" s="1" t="s">
        <v>111</v>
      </c>
      <c r="O1" s="1" t="s">
        <v>112</v>
      </c>
      <c r="V1">
        <v>0</v>
      </c>
      <c r="W1">
        <v>60</v>
      </c>
      <c r="X1">
        <v>70</v>
      </c>
      <c r="Y1">
        <v>80</v>
      </c>
      <c r="Z1">
        <v>90</v>
      </c>
    </row>
    <row r="2" spans="1:26" x14ac:dyDescent="0.25">
      <c r="A2" s="1" t="s">
        <v>8</v>
      </c>
      <c r="B2" s="1" t="s">
        <v>9</v>
      </c>
      <c r="C2" s="1" t="s">
        <v>10</v>
      </c>
      <c r="D2" s="1" t="s">
        <v>11</v>
      </c>
      <c r="E2" s="2">
        <v>64</v>
      </c>
      <c r="F2" s="2">
        <v>60</v>
      </c>
      <c r="G2" s="2">
        <v>71</v>
      </c>
      <c r="H2" s="2" t="s">
        <v>12</v>
      </c>
      <c r="I2" s="4">
        <f>20%*E2+30%*F2+40%*G2+IF(H2="Y",10,0)</f>
        <v>69.2</v>
      </c>
      <c r="J2" t="str">
        <f>LOOKUP(I2,V$1:Z$1,V$2:Z$2)</f>
        <v>D</v>
      </c>
      <c r="K2">
        <f>IF(E2&gt;=E$56,1,0)</f>
        <v>1</v>
      </c>
      <c r="L2">
        <f t="shared" ref="L2:M2" si="0">IF(F2&gt;=F$56,1,0)</f>
        <v>0</v>
      </c>
      <c r="M2">
        <f t="shared" si="0"/>
        <v>0</v>
      </c>
      <c r="N2">
        <f>IF(H2="Y",1,0)</f>
        <v>1</v>
      </c>
      <c r="O2" t="str">
        <f>CHOOSE(SUM(K2:N2)+1,"F","D","C","B","A")</f>
        <v>C</v>
      </c>
      <c r="V2" t="s">
        <v>17</v>
      </c>
      <c r="W2" t="s">
        <v>98</v>
      </c>
      <c r="X2" t="s">
        <v>99</v>
      </c>
      <c r="Y2" t="s">
        <v>100</v>
      </c>
      <c r="Z2" t="s">
        <v>101</v>
      </c>
    </row>
    <row r="3" spans="1:26" x14ac:dyDescent="0.25">
      <c r="A3" s="1" t="s">
        <v>13</v>
      </c>
      <c r="B3" s="1" t="s">
        <v>14</v>
      </c>
      <c r="C3" s="1" t="s">
        <v>10</v>
      </c>
      <c r="D3" s="1" t="s">
        <v>11</v>
      </c>
      <c r="E3" s="2">
        <v>66</v>
      </c>
      <c r="F3" s="2">
        <v>80</v>
      </c>
      <c r="G3" s="2">
        <v>79</v>
      </c>
      <c r="H3" s="2" t="s">
        <v>12</v>
      </c>
      <c r="I3" s="4">
        <f t="shared" ref="I3:I54" si="1">20%*E3+30%*F3+40%*G3+IF(H3="Y",10,0)</f>
        <v>78.800000000000011</v>
      </c>
      <c r="J3" t="str">
        <f t="shared" ref="J3:J54" si="2">LOOKUP(I3,V$1:Z$1,V$2:Z$2)</f>
        <v>C</v>
      </c>
      <c r="K3">
        <f t="shared" ref="K3:K54" si="3">IF(E3&gt;=E$56,1,0)</f>
        <v>1</v>
      </c>
      <c r="L3">
        <f t="shared" ref="L3:L54" si="4">IF(F3&gt;=F$56,1,0)</f>
        <v>1</v>
      </c>
      <c r="M3">
        <f t="shared" ref="M3:M54" si="5">IF(G3&gt;=G$56,1,0)</f>
        <v>0</v>
      </c>
      <c r="N3">
        <f t="shared" ref="N3:N54" si="6">IF(H3="Y",1,0)</f>
        <v>1</v>
      </c>
      <c r="O3" t="str">
        <f t="shared" ref="O3:O54" si="7">CHOOSE(SUM(K3:N3)+1,"F","D","C","B","A")</f>
        <v>B</v>
      </c>
    </row>
    <row r="4" spans="1:26" x14ac:dyDescent="0.25">
      <c r="A4" s="1" t="s">
        <v>15</v>
      </c>
      <c r="B4" s="1" t="s">
        <v>16</v>
      </c>
      <c r="C4" s="1" t="s">
        <v>17</v>
      </c>
      <c r="D4" s="1" t="s">
        <v>18</v>
      </c>
      <c r="E4" s="2">
        <v>55</v>
      </c>
      <c r="F4" s="2">
        <v>58</v>
      </c>
      <c r="G4" s="2">
        <v>78</v>
      </c>
      <c r="H4" s="2" t="s">
        <v>19</v>
      </c>
      <c r="I4" s="4">
        <f t="shared" si="1"/>
        <v>59.6</v>
      </c>
      <c r="J4" t="str">
        <f t="shared" si="2"/>
        <v>F</v>
      </c>
      <c r="K4">
        <f t="shared" si="3"/>
        <v>0</v>
      </c>
      <c r="L4">
        <f t="shared" si="4"/>
        <v>0</v>
      </c>
      <c r="M4">
        <f t="shared" si="5"/>
        <v>0</v>
      </c>
      <c r="N4">
        <f t="shared" si="6"/>
        <v>0</v>
      </c>
      <c r="O4" t="str">
        <f t="shared" si="7"/>
        <v>F</v>
      </c>
    </row>
    <row r="5" spans="1:26" x14ac:dyDescent="0.25">
      <c r="A5" s="1" t="s">
        <v>20</v>
      </c>
      <c r="B5" s="1" t="s">
        <v>21</v>
      </c>
      <c r="C5" s="1" t="s">
        <v>17</v>
      </c>
      <c r="D5" s="1" t="s">
        <v>22</v>
      </c>
      <c r="E5" s="2">
        <v>67</v>
      </c>
      <c r="F5" s="2">
        <v>70</v>
      </c>
      <c r="G5" s="2">
        <v>72</v>
      </c>
      <c r="H5" s="2" t="s">
        <v>12</v>
      </c>
      <c r="I5" s="4">
        <f t="shared" si="1"/>
        <v>73.2</v>
      </c>
      <c r="J5" t="str">
        <f t="shared" si="2"/>
        <v>C</v>
      </c>
      <c r="K5">
        <f t="shared" si="3"/>
        <v>1</v>
      </c>
      <c r="L5">
        <f t="shared" si="4"/>
        <v>0</v>
      </c>
      <c r="M5">
        <f t="shared" si="5"/>
        <v>0</v>
      </c>
      <c r="N5">
        <f t="shared" si="6"/>
        <v>1</v>
      </c>
      <c r="O5" t="str">
        <f t="shared" si="7"/>
        <v>C</v>
      </c>
    </row>
    <row r="6" spans="1:26" x14ac:dyDescent="0.25">
      <c r="A6" s="1" t="s">
        <v>23</v>
      </c>
      <c r="B6" s="1" t="s">
        <v>24</v>
      </c>
      <c r="C6" s="1" t="s">
        <v>17</v>
      </c>
      <c r="D6" s="1" t="s">
        <v>25</v>
      </c>
      <c r="E6" s="2">
        <v>71</v>
      </c>
      <c r="F6" s="2">
        <v>61</v>
      </c>
      <c r="G6" s="2">
        <v>85</v>
      </c>
      <c r="H6" s="2" t="s">
        <v>19</v>
      </c>
      <c r="I6" s="4">
        <f t="shared" si="1"/>
        <v>66.5</v>
      </c>
      <c r="J6" t="str">
        <f t="shared" si="2"/>
        <v>D</v>
      </c>
      <c r="K6">
        <f t="shared" si="3"/>
        <v>1</v>
      </c>
      <c r="L6">
        <f t="shared" si="4"/>
        <v>0</v>
      </c>
      <c r="M6">
        <f t="shared" si="5"/>
        <v>1</v>
      </c>
      <c r="N6">
        <f t="shared" si="6"/>
        <v>0</v>
      </c>
      <c r="O6" t="str">
        <f t="shared" si="7"/>
        <v>C</v>
      </c>
    </row>
    <row r="7" spans="1:26" x14ac:dyDescent="0.25">
      <c r="A7" s="1" t="s">
        <v>26</v>
      </c>
      <c r="B7" s="1" t="s">
        <v>27</v>
      </c>
      <c r="C7" s="1" t="s">
        <v>10</v>
      </c>
      <c r="D7" s="1" t="s">
        <v>25</v>
      </c>
      <c r="E7" s="2">
        <v>72</v>
      </c>
      <c r="F7" s="2">
        <v>50</v>
      </c>
      <c r="G7" s="2">
        <v>93</v>
      </c>
      <c r="H7" s="2" t="s">
        <v>19</v>
      </c>
      <c r="I7" s="4">
        <f t="shared" si="1"/>
        <v>66.599999999999994</v>
      </c>
      <c r="J7" t="str">
        <f t="shared" si="2"/>
        <v>D</v>
      </c>
      <c r="K7">
        <f t="shared" si="3"/>
        <v>1</v>
      </c>
      <c r="L7">
        <f t="shared" si="4"/>
        <v>0</v>
      </c>
      <c r="M7">
        <f t="shared" si="5"/>
        <v>1</v>
      </c>
      <c r="N7">
        <f t="shared" si="6"/>
        <v>0</v>
      </c>
      <c r="O7" t="str">
        <f t="shared" si="7"/>
        <v>C</v>
      </c>
    </row>
    <row r="8" spans="1:26" x14ac:dyDescent="0.25">
      <c r="A8" s="1" t="s">
        <v>28</v>
      </c>
      <c r="B8" s="1" t="s">
        <v>29</v>
      </c>
      <c r="C8" s="1" t="s">
        <v>10</v>
      </c>
      <c r="D8" s="1" t="s">
        <v>22</v>
      </c>
      <c r="E8" s="2">
        <v>78</v>
      </c>
      <c r="F8" s="2">
        <v>91</v>
      </c>
      <c r="G8" s="2">
        <v>96</v>
      </c>
      <c r="H8" s="2" t="s">
        <v>12</v>
      </c>
      <c r="I8" s="4">
        <f t="shared" si="1"/>
        <v>91.300000000000011</v>
      </c>
      <c r="J8" t="str">
        <f t="shared" si="2"/>
        <v>A</v>
      </c>
      <c r="K8">
        <f t="shared" si="3"/>
        <v>1</v>
      </c>
      <c r="L8">
        <f t="shared" si="4"/>
        <v>1</v>
      </c>
      <c r="M8">
        <f t="shared" si="5"/>
        <v>1</v>
      </c>
      <c r="N8">
        <f t="shared" si="6"/>
        <v>1</v>
      </c>
      <c r="O8" t="str">
        <f t="shared" si="7"/>
        <v>A</v>
      </c>
    </row>
    <row r="9" spans="1:26" x14ac:dyDescent="0.25">
      <c r="A9" s="1" t="s">
        <v>30</v>
      </c>
      <c r="B9" s="1" t="s">
        <v>31</v>
      </c>
      <c r="C9" s="1" t="s">
        <v>17</v>
      </c>
      <c r="D9" s="1" t="s">
        <v>22</v>
      </c>
      <c r="E9" s="2">
        <v>92</v>
      </c>
      <c r="F9" s="2">
        <v>85</v>
      </c>
      <c r="G9" s="2">
        <v>95</v>
      </c>
      <c r="H9" s="2" t="s">
        <v>12</v>
      </c>
      <c r="I9" s="4">
        <f t="shared" si="1"/>
        <v>91.9</v>
      </c>
      <c r="J9" t="str">
        <f t="shared" si="2"/>
        <v>A</v>
      </c>
      <c r="K9">
        <f t="shared" si="3"/>
        <v>1</v>
      </c>
      <c r="L9">
        <f t="shared" si="4"/>
        <v>1</v>
      </c>
      <c r="M9">
        <f t="shared" si="5"/>
        <v>1</v>
      </c>
      <c r="N9">
        <f t="shared" si="6"/>
        <v>1</v>
      </c>
      <c r="O9" t="str">
        <f t="shared" si="7"/>
        <v>A</v>
      </c>
    </row>
    <row r="10" spans="1:26" x14ac:dyDescent="0.25">
      <c r="A10" s="1" t="s">
        <v>32</v>
      </c>
      <c r="B10" s="1" t="s">
        <v>33</v>
      </c>
      <c r="C10" s="1" t="s">
        <v>10</v>
      </c>
      <c r="D10" s="1" t="s">
        <v>25</v>
      </c>
      <c r="E10" s="2">
        <v>59</v>
      </c>
      <c r="F10" s="2">
        <v>79</v>
      </c>
      <c r="G10" s="2">
        <v>88</v>
      </c>
      <c r="H10" s="2" t="s">
        <v>12</v>
      </c>
      <c r="I10" s="4">
        <f t="shared" si="1"/>
        <v>80.7</v>
      </c>
      <c r="J10" t="str">
        <f t="shared" si="2"/>
        <v>B</v>
      </c>
      <c r="K10">
        <f t="shared" si="3"/>
        <v>0</v>
      </c>
      <c r="L10">
        <f t="shared" si="4"/>
        <v>1</v>
      </c>
      <c r="M10">
        <f t="shared" si="5"/>
        <v>1</v>
      </c>
      <c r="N10">
        <f t="shared" si="6"/>
        <v>1</v>
      </c>
      <c r="O10" t="str">
        <f t="shared" si="7"/>
        <v>B</v>
      </c>
    </row>
    <row r="11" spans="1:26" x14ac:dyDescent="0.25">
      <c r="A11" s="1" t="s">
        <v>34</v>
      </c>
      <c r="B11" s="1" t="s">
        <v>35</v>
      </c>
      <c r="C11" s="1" t="s">
        <v>17</v>
      </c>
      <c r="D11" s="1" t="s">
        <v>18</v>
      </c>
      <c r="E11" s="2">
        <v>89</v>
      </c>
      <c r="F11" s="2">
        <v>94</v>
      </c>
      <c r="G11" s="2">
        <v>94</v>
      </c>
      <c r="H11" s="2" t="s">
        <v>12</v>
      </c>
      <c r="I11" s="4">
        <f t="shared" si="1"/>
        <v>93.6</v>
      </c>
      <c r="J11" t="str">
        <f t="shared" si="2"/>
        <v>A</v>
      </c>
      <c r="K11">
        <f t="shared" si="3"/>
        <v>1</v>
      </c>
      <c r="L11">
        <f t="shared" si="4"/>
        <v>1</v>
      </c>
      <c r="M11">
        <f t="shared" si="5"/>
        <v>1</v>
      </c>
      <c r="N11">
        <f t="shared" si="6"/>
        <v>1</v>
      </c>
      <c r="O11" t="str">
        <f t="shared" si="7"/>
        <v>A</v>
      </c>
    </row>
    <row r="12" spans="1:26" x14ac:dyDescent="0.25">
      <c r="A12" s="1" t="s">
        <v>36</v>
      </c>
      <c r="B12" s="1" t="s">
        <v>37</v>
      </c>
      <c r="C12" s="1" t="s">
        <v>17</v>
      </c>
      <c r="D12" s="1" t="s">
        <v>22</v>
      </c>
      <c r="E12" s="2">
        <v>67</v>
      </c>
      <c r="F12" s="2">
        <v>82</v>
      </c>
      <c r="G12" s="2">
        <v>91</v>
      </c>
      <c r="H12" s="2" t="s">
        <v>12</v>
      </c>
      <c r="I12" s="4">
        <f t="shared" si="1"/>
        <v>84.4</v>
      </c>
      <c r="J12" t="str">
        <f t="shared" si="2"/>
        <v>B</v>
      </c>
      <c r="K12">
        <f t="shared" si="3"/>
        <v>1</v>
      </c>
      <c r="L12">
        <f t="shared" si="4"/>
        <v>1</v>
      </c>
      <c r="M12">
        <f t="shared" si="5"/>
        <v>1</v>
      </c>
      <c r="N12">
        <f t="shared" si="6"/>
        <v>1</v>
      </c>
      <c r="O12" t="str">
        <f t="shared" si="7"/>
        <v>A</v>
      </c>
    </row>
    <row r="13" spans="1:26" x14ac:dyDescent="0.25">
      <c r="A13" s="1" t="s">
        <v>38</v>
      </c>
      <c r="B13" s="1" t="s">
        <v>39</v>
      </c>
      <c r="C13" s="1" t="s">
        <v>10</v>
      </c>
      <c r="D13" s="1" t="s">
        <v>18</v>
      </c>
      <c r="E13" s="2">
        <v>59</v>
      </c>
      <c r="F13" s="2">
        <v>85</v>
      </c>
      <c r="G13" s="2">
        <v>80</v>
      </c>
      <c r="H13" s="2" t="s">
        <v>19</v>
      </c>
      <c r="I13" s="4">
        <f t="shared" si="1"/>
        <v>69.3</v>
      </c>
      <c r="J13" t="str">
        <f t="shared" si="2"/>
        <v>D</v>
      </c>
      <c r="K13">
        <f t="shared" si="3"/>
        <v>0</v>
      </c>
      <c r="L13">
        <f t="shared" si="4"/>
        <v>1</v>
      </c>
      <c r="M13">
        <f t="shared" si="5"/>
        <v>0</v>
      </c>
      <c r="N13">
        <f t="shared" si="6"/>
        <v>0</v>
      </c>
      <c r="O13" t="str">
        <f t="shared" si="7"/>
        <v>D</v>
      </c>
    </row>
    <row r="14" spans="1:26" x14ac:dyDescent="0.25">
      <c r="A14" s="1" t="s">
        <v>40</v>
      </c>
      <c r="B14" s="1" t="s">
        <v>41</v>
      </c>
      <c r="C14" s="1" t="s">
        <v>17</v>
      </c>
      <c r="D14" s="1" t="s">
        <v>11</v>
      </c>
      <c r="E14" s="2">
        <v>55</v>
      </c>
      <c r="F14" s="2">
        <v>83</v>
      </c>
      <c r="G14" s="2">
        <v>87</v>
      </c>
      <c r="H14" s="2" t="s">
        <v>12</v>
      </c>
      <c r="I14" s="4">
        <f t="shared" si="1"/>
        <v>80.7</v>
      </c>
      <c r="J14" t="str">
        <f t="shared" si="2"/>
        <v>B</v>
      </c>
      <c r="K14">
        <f t="shared" si="3"/>
        <v>0</v>
      </c>
      <c r="L14">
        <f t="shared" si="4"/>
        <v>1</v>
      </c>
      <c r="M14">
        <f t="shared" si="5"/>
        <v>1</v>
      </c>
      <c r="N14">
        <f t="shared" si="6"/>
        <v>1</v>
      </c>
      <c r="O14" t="str">
        <f t="shared" si="7"/>
        <v>B</v>
      </c>
    </row>
    <row r="15" spans="1:26" x14ac:dyDescent="0.25">
      <c r="A15" s="1" t="s">
        <v>42</v>
      </c>
      <c r="B15" s="1" t="s">
        <v>43</v>
      </c>
      <c r="C15" s="1" t="s">
        <v>10</v>
      </c>
      <c r="D15" s="1" t="s">
        <v>18</v>
      </c>
      <c r="E15" s="2">
        <v>66</v>
      </c>
      <c r="F15" s="2">
        <v>82</v>
      </c>
      <c r="G15" s="2">
        <v>85</v>
      </c>
      <c r="H15" s="2" t="s">
        <v>19</v>
      </c>
      <c r="I15" s="4">
        <f t="shared" si="1"/>
        <v>71.8</v>
      </c>
      <c r="J15" t="str">
        <f t="shared" si="2"/>
        <v>C</v>
      </c>
      <c r="K15">
        <f t="shared" si="3"/>
        <v>1</v>
      </c>
      <c r="L15">
        <f t="shared" si="4"/>
        <v>1</v>
      </c>
      <c r="M15">
        <f t="shared" si="5"/>
        <v>1</v>
      </c>
      <c r="N15">
        <f t="shared" si="6"/>
        <v>0</v>
      </c>
      <c r="O15" t="str">
        <f t="shared" si="7"/>
        <v>B</v>
      </c>
    </row>
    <row r="16" spans="1:26" x14ac:dyDescent="0.25">
      <c r="A16" s="1" t="s">
        <v>44</v>
      </c>
      <c r="B16" s="1" t="s">
        <v>45</v>
      </c>
      <c r="C16" s="1" t="s">
        <v>17</v>
      </c>
      <c r="D16" s="1" t="s">
        <v>18</v>
      </c>
      <c r="E16" s="2">
        <v>70</v>
      </c>
      <c r="F16" s="2">
        <v>91</v>
      </c>
      <c r="G16" s="2">
        <v>83</v>
      </c>
      <c r="H16" s="2" t="s">
        <v>19</v>
      </c>
      <c r="I16" s="4">
        <f t="shared" si="1"/>
        <v>74.5</v>
      </c>
      <c r="J16" t="str">
        <f t="shared" si="2"/>
        <v>C</v>
      </c>
      <c r="K16">
        <f t="shared" si="3"/>
        <v>1</v>
      </c>
      <c r="L16">
        <f t="shared" si="4"/>
        <v>1</v>
      </c>
      <c r="M16">
        <f t="shared" si="5"/>
        <v>1</v>
      </c>
      <c r="N16">
        <f t="shared" si="6"/>
        <v>0</v>
      </c>
      <c r="O16" t="str">
        <f t="shared" si="7"/>
        <v>B</v>
      </c>
    </row>
    <row r="17" spans="1:15" x14ac:dyDescent="0.25">
      <c r="A17" s="1" t="s">
        <v>46</v>
      </c>
      <c r="B17" s="1" t="s">
        <v>47</v>
      </c>
      <c r="C17" s="1" t="s">
        <v>17</v>
      </c>
      <c r="D17" s="1" t="s">
        <v>22</v>
      </c>
      <c r="E17" s="2">
        <v>45</v>
      </c>
      <c r="F17" s="2">
        <v>87</v>
      </c>
      <c r="G17" s="2">
        <v>89</v>
      </c>
      <c r="H17" s="2" t="s">
        <v>12</v>
      </c>
      <c r="I17" s="4">
        <f t="shared" si="1"/>
        <v>80.699999999999989</v>
      </c>
      <c r="J17" t="str">
        <f t="shared" si="2"/>
        <v>B</v>
      </c>
      <c r="K17">
        <f t="shared" si="3"/>
        <v>0</v>
      </c>
      <c r="L17">
        <f t="shared" si="4"/>
        <v>1</v>
      </c>
      <c r="M17">
        <f t="shared" si="5"/>
        <v>1</v>
      </c>
      <c r="N17">
        <f t="shared" si="6"/>
        <v>1</v>
      </c>
      <c r="O17" t="str">
        <f t="shared" si="7"/>
        <v>B</v>
      </c>
    </row>
    <row r="18" spans="1:15" x14ac:dyDescent="0.25">
      <c r="A18" s="1" t="s">
        <v>48</v>
      </c>
      <c r="B18" s="1" t="s">
        <v>49</v>
      </c>
      <c r="C18" s="1" t="s">
        <v>10</v>
      </c>
      <c r="D18" s="1" t="s">
        <v>18</v>
      </c>
      <c r="E18" s="2">
        <v>58</v>
      </c>
      <c r="F18" s="2">
        <v>75</v>
      </c>
      <c r="G18" s="2">
        <v>73</v>
      </c>
      <c r="H18" s="2" t="s">
        <v>19</v>
      </c>
      <c r="I18" s="4">
        <f t="shared" si="1"/>
        <v>63.300000000000004</v>
      </c>
      <c r="J18" t="str">
        <f t="shared" si="2"/>
        <v>D</v>
      </c>
      <c r="K18">
        <f t="shared" si="3"/>
        <v>0</v>
      </c>
      <c r="L18">
        <f t="shared" si="4"/>
        <v>1</v>
      </c>
      <c r="M18">
        <f t="shared" si="5"/>
        <v>0</v>
      </c>
      <c r="N18">
        <f t="shared" si="6"/>
        <v>0</v>
      </c>
      <c r="O18" t="str">
        <f t="shared" si="7"/>
        <v>D</v>
      </c>
    </row>
    <row r="19" spans="1:15" x14ac:dyDescent="0.25">
      <c r="A19" s="1" t="s">
        <v>50</v>
      </c>
      <c r="B19" s="1" t="s">
        <v>51</v>
      </c>
      <c r="C19" s="1" t="s">
        <v>17</v>
      </c>
      <c r="D19" s="1" t="s">
        <v>25</v>
      </c>
      <c r="E19" s="2">
        <v>55</v>
      </c>
      <c r="F19" s="2">
        <v>49</v>
      </c>
      <c r="G19" s="2">
        <v>85</v>
      </c>
      <c r="H19" s="2" t="s">
        <v>12</v>
      </c>
      <c r="I19" s="4">
        <f t="shared" si="1"/>
        <v>69.7</v>
      </c>
      <c r="J19" t="str">
        <f t="shared" si="2"/>
        <v>D</v>
      </c>
      <c r="K19">
        <f t="shared" si="3"/>
        <v>0</v>
      </c>
      <c r="L19">
        <f t="shared" si="4"/>
        <v>0</v>
      </c>
      <c r="M19">
        <f t="shared" si="5"/>
        <v>1</v>
      </c>
      <c r="N19">
        <f t="shared" si="6"/>
        <v>1</v>
      </c>
      <c r="O19" t="str">
        <f t="shared" si="7"/>
        <v>C</v>
      </c>
    </row>
    <row r="20" spans="1:15" x14ac:dyDescent="0.25">
      <c r="A20" s="1" t="s">
        <v>52</v>
      </c>
      <c r="B20" s="1" t="s">
        <v>22</v>
      </c>
      <c r="C20" s="1" t="s">
        <v>10</v>
      </c>
      <c r="D20" s="1" t="s">
        <v>25</v>
      </c>
      <c r="E20" s="2">
        <v>68</v>
      </c>
      <c r="F20" s="2">
        <v>52</v>
      </c>
      <c r="G20" s="2">
        <v>85</v>
      </c>
      <c r="H20" s="2" t="s">
        <v>19</v>
      </c>
      <c r="I20" s="4">
        <f t="shared" si="1"/>
        <v>63.2</v>
      </c>
      <c r="J20" t="str">
        <f t="shared" si="2"/>
        <v>D</v>
      </c>
      <c r="K20">
        <f t="shared" si="3"/>
        <v>1</v>
      </c>
      <c r="L20">
        <f t="shared" si="4"/>
        <v>0</v>
      </c>
      <c r="M20">
        <f t="shared" si="5"/>
        <v>1</v>
      </c>
      <c r="N20">
        <f t="shared" si="6"/>
        <v>0</v>
      </c>
      <c r="O20" t="str">
        <f t="shared" si="7"/>
        <v>C</v>
      </c>
    </row>
    <row r="21" spans="1:15" x14ac:dyDescent="0.25">
      <c r="A21" s="1" t="s">
        <v>46</v>
      </c>
      <c r="B21" s="1" t="s">
        <v>53</v>
      </c>
      <c r="C21" s="1" t="s">
        <v>17</v>
      </c>
      <c r="D21" s="1" t="s">
        <v>11</v>
      </c>
      <c r="E21" s="2">
        <v>55</v>
      </c>
      <c r="F21" s="2">
        <v>93</v>
      </c>
      <c r="G21" s="2">
        <v>91</v>
      </c>
      <c r="H21" s="2" t="s">
        <v>12</v>
      </c>
      <c r="I21" s="4">
        <f t="shared" si="1"/>
        <v>85.3</v>
      </c>
      <c r="J21" t="str">
        <f t="shared" si="2"/>
        <v>B</v>
      </c>
      <c r="K21">
        <f t="shared" si="3"/>
        <v>0</v>
      </c>
      <c r="L21">
        <f t="shared" si="4"/>
        <v>1</v>
      </c>
      <c r="M21">
        <f t="shared" si="5"/>
        <v>1</v>
      </c>
      <c r="N21">
        <f t="shared" si="6"/>
        <v>1</v>
      </c>
      <c r="O21" t="str">
        <f t="shared" si="7"/>
        <v>B</v>
      </c>
    </row>
    <row r="22" spans="1:15" x14ac:dyDescent="0.25">
      <c r="A22" s="1" t="s">
        <v>32</v>
      </c>
      <c r="B22" s="1" t="s">
        <v>54</v>
      </c>
      <c r="C22" s="1" t="s">
        <v>10</v>
      </c>
      <c r="D22" s="1" t="s">
        <v>22</v>
      </c>
      <c r="E22" s="2">
        <v>65</v>
      </c>
      <c r="F22" s="2">
        <v>80</v>
      </c>
      <c r="G22" s="2">
        <v>78</v>
      </c>
      <c r="H22" s="2" t="s">
        <v>19</v>
      </c>
      <c r="I22" s="4">
        <f t="shared" si="1"/>
        <v>68.2</v>
      </c>
      <c r="J22" t="str">
        <f t="shared" si="2"/>
        <v>D</v>
      </c>
      <c r="K22">
        <f t="shared" si="3"/>
        <v>1</v>
      </c>
      <c r="L22">
        <f t="shared" si="4"/>
        <v>1</v>
      </c>
      <c r="M22">
        <f t="shared" si="5"/>
        <v>0</v>
      </c>
      <c r="N22">
        <f t="shared" si="6"/>
        <v>0</v>
      </c>
      <c r="O22" t="str">
        <f t="shared" si="7"/>
        <v>C</v>
      </c>
    </row>
    <row r="23" spans="1:15" x14ac:dyDescent="0.25">
      <c r="A23" s="1" t="s">
        <v>55</v>
      </c>
      <c r="B23" s="1" t="s">
        <v>56</v>
      </c>
      <c r="C23" s="1" t="s">
        <v>17</v>
      </c>
      <c r="D23" s="1" t="s">
        <v>25</v>
      </c>
      <c r="E23" s="2">
        <v>81</v>
      </c>
      <c r="F23" s="2">
        <v>91</v>
      </c>
      <c r="G23" s="2">
        <v>94</v>
      </c>
      <c r="H23" s="2" t="s">
        <v>19</v>
      </c>
      <c r="I23" s="4">
        <f t="shared" si="1"/>
        <v>81.099999999999994</v>
      </c>
      <c r="J23" t="str">
        <f t="shared" si="2"/>
        <v>B</v>
      </c>
      <c r="K23">
        <f t="shared" si="3"/>
        <v>1</v>
      </c>
      <c r="L23">
        <f t="shared" si="4"/>
        <v>1</v>
      </c>
      <c r="M23">
        <f t="shared" si="5"/>
        <v>1</v>
      </c>
      <c r="N23">
        <f t="shared" si="6"/>
        <v>0</v>
      </c>
      <c r="O23" t="str">
        <f t="shared" si="7"/>
        <v>B</v>
      </c>
    </row>
    <row r="24" spans="1:15" x14ac:dyDescent="0.25">
      <c r="A24" s="1" t="s">
        <v>57</v>
      </c>
      <c r="B24" s="1" t="s">
        <v>58</v>
      </c>
      <c r="C24" s="1" t="s">
        <v>17</v>
      </c>
      <c r="D24" s="1" t="s">
        <v>18</v>
      </c>
      <c r="E24" s="2">
        <v>61</v>
      </c>
      <c r="F24" s="2">
        <v>85</v>
      </c>
      <c r="G24" s="2">
        <v>94</v>
      </c>
      <c r="H24" s="2" t="s">
        <v>12</v>
      </c>
      <c r="I24" s="4">
        <f t="shared" si="1"/>
        <v>85.300000000000011</v>
      </c>
      <c r="J24" t="str">
        <f t="shared" si="2"/>
        <v>B</v>
      </c>
      <c r="K24">
        <f t="shared" si="3"/>
        <v>0</v>
      </c>
      <c r="L24">
        <f t="shared" si="4"/>
        <v>1</v>
      </c>
      <c r="M24">
        <f t="shared" si="5"/>
        <v>1</v>
      </c>
      <c r="N24">
        <f t="shared" si="6"/>
        <v>1</v>
      </c>
      <c r="O24" t="str">
        <f t="shared" si="7"/>
        <v>B</v>
      </c>
    </row>
    <row r="25" spans="1:15" x14ac:dyDescent="0.25">
      <c r="A25" s="1" t="s">
        <v>59</v>
      </c>
      <c r="B25" s="1" t="s">
        <v>60</v>
      </c>
      <c r="C25" s="1" t="s">
        <v>10</v>
      </c>
      <c r="D25" s="1" t="s">
        <v>25</v>
      </c>
      <c r="E25" s="2">
        <v>47</v>
      </c>
      <c r="F25" s="2">
        <v>67</v>
      </c>
      <c r="G25" s="2">
        <v>88</v>
      </c>
      <c r="H25" s="2" t="s">
        <v>12</v>
      </c>
      <c r="I25" s="4">
        <f t="shared" si="1"/>
        <v>74.7</v>
      </c>
      <c r="J25" t="str">
        <f t="shared" si="2"/>
        <v>C</v>
      </c>
      <c r="K25">
        <f t="shared" si="3"/>
        <v>0</v>
      </c>
      <c r="L25">
        <f t="shared" si="4"/>
        <v>0</v>
      </c>
      <c r="M25">
        <f t="shared" si="5"/>
        <v>1</v>
      </c>
      <c r="N25">
        <f t="shared" si="6"/>
        <v>1</v>
      </c>
      <c r="O25" t="str">
        <f t="shared" si="7"/>
        <v>C</v>
      </c>
    </row>
    <row r="26" spans="1:15" x14ac:dyDescent="0.25">
      <c r="A26" s="1" t="s">
        <v>15</v>
      </c>
      <c r="B26" s="1" t="s">
        <v>61</v>
      </c>
      <c r="C26" s="1" t="s">
        <v>17</v>
      </c>
      <c r="D26" s="1" t="s">
        <v>18</v>
      </c>
      <c r="E26" s="2">
        <v>45</v>
      </c>
      <c r="F26" s="2">
        <v>55</v>
      </c>
      <c r="G26" s="2">
        <v>60</v>
      </c>
      <c r="H26" s="2" t="s">
        <v>19</v>
      </c>
      <c r="I26" s="4">
        <f t="shared" si="1"/>
        <v>49.5</v>
      </c>
      <c r="J26" t="str">
        <f t="shared" si="2"/>
        <v>F</v>
      </c>
      <c r="K26">
        <f t="shared" si="3"/>
        <v>0</v>
      </c>
      <c r="L26">
        <f t="shared" si="4"/>
        <v>0</v>
      </c>
      <c r="M26">
        <f t="shared" si="5"/>
        <v>0</v>
      </c>
      <c r="N26">
        <f t="shared" si="6"/>
        <v>0</v>
      </c>
      <c r="O26" t="str">
        <f t="shared" si="7"/>
        <v>F</v>
      </c>
    </row>
    <row r="27" spans="1:15" x14ac:dyDescent="0.25">
      <c r="A27" s="1" t="s">
        <v>32</v>
      </c>
      <c r="B27" s="1" t="s">
        <v>62</v>
      </c>
      <c r="C27" s="1" t="s">
        <v>10</v>
      </c>
      <c r="D27" s="1" t="s">
        <v>22</v>
      </c>
      <c r="E27" s="2">
        <v>55</v>
      </c>
      <c r="F27" s="2">
        <v>70</v>
      </c>
      <c r="G27" s="2">
        <v>76</v>
      </c>
      <c r="H27" s="2" t="s">
        <v>19</v>
      </c>
      <c r="I27" s="4">
        <f t="shared" si="1"/>
        <v>62.400000000000006</v>
      </c>
      <c r="J27" t="str">
        <f t="shared" si="2"/>
        <v>D</v>
      </c>
      <c r="K27">
        <f t="shared" si="3"/>
        <v>0</v>
      </c>
      <c r="L27">
        <f t="shared" si="4"/>
        <v>0</v>
      </c>
      <c r="M27">
        <f t="shared" si="5"/>
        <v>0</v>
      </c>
      <c r="N27">
        <f t="shared" si="6"/>
        <v>0</v>
      </c>
      <c r="O27" t="str">
        <f t="shared" si="7"/>
        <v>F</v>
      </c>
    </row>
    <row r="28" spans="1:15" x14ac:dyDescent="0.25">
      <c r="A28" s="1" t="s">
        <v>63</v>
      </c>
      <c r="B28" s="1" t="s">
        <v>64</v>
      </c>
      <c r="C28" s="1" t="s">
        <v>17</v>
      </c>
      <c r="D28" s="1" t="s">
        <v>22</v>
      </c>
      <c r="E28" s="2">
        <v>48</v>
      </c>
      <c r="F28" s="2">
        <v>55</v>
      </c>
      <c r="G28" s="2">
        <v>53</v>
      </c>
      <c r="H28" s="2" t="s">
        <v>19</v>
      </c>
      <c r="I28" s="4">
        <f t="shared" si="1"/>
        <v>47.300000000000004</v>
      </c>
      <c r="J28" t="str">
        <f t="shared" si="2"/>
        <v>F</v>
      </c>
      <c r="K28">
        <f t="shared" si="3"/>
        <v>0</v>
      </c>
      <c r="L28">
        <f t="shared" si="4"/>
        <v>0</v>
      </c>
      <c r="M28">
        <f t="shared" si="5"/>
        <v>0</v>
      </c>
      <c r="N28">
        <f t="shared" si="6"/>
        <v>0</v>
      </c>
      <c r="O28" t="str">
        <f t="shared" si="7"/>
        <v>F</v>
      </c>
    </row>
    <row r="29" spans="1:15" x14ac:dyDescent="0.25">
      <c r="A29" s="1" t="s">
        <v>65</v>
      </c>
      <c r="B29" s="1" t="s">
        <v>66</v>
      </c>
      <c r="C29" s="1" t="s">
        <v>17</v>
      </c>
      <c r="D29" s="1" t="s">
        <v>25</v>
      </c>
      <c r="E29" s="2">
        <v>52</v>
      </c>
      <c r="F29" s="2">
        <v>75</v>
      </c>
      <c r="G29" s="2">
        <v>84</v>
      </c>
      <c r="H29" s="2" t="s">
        <v>12</v>
      </c>
      <c r="I29" s="4">
        <f t="shared" si="1"/>
        <v>76.5</v>
      </c>
      <c r="J29" t="str">
        <f t="shared" si="2"/>
        <v>C</v>
      </c>
      <c r="K29">
        <f t="shared" si="3"/>
        <v>0</v>
      </c>
      <c r="L29">
        <f t="shared" si="4"/>
        <v>1</v>
      </c>
      <c r="M29">
        <f t="shared" si="5"/>
        <v>1</v>
      </c>
      <c r="N29">
        <f t="shared" si="6"/>
        <v>1</v>
      </c>
      <c r="O29" t="str">
        <f t="shared" si="7"/>
        <v>B</v>
      </c>
    </row>
    <row r="30" spans="1:15" x14ac:dyDescent="0.25">
      <c r="A30" s="1" t="s">
        <v>67</v>
      </c>
      <c r="B30" s="1" t="s">
        <v>68</v>
      </c>
      <c r="C30" s="1" t="s">
        <v>17</v>
      </c>
      <c r="D30" s="1" t="s">
        <v>22</v>
      </c>
      <c r="E30" s="2">
        <v>67</v>
      </c>
      <c r="F30" s="2">
        <v>53</v>
      </c>
      <c r="G30" s="2">
        <v>79</v>
      </c>
      <c r="H30" s="2" t="s">
        <v>19</v>
      </c>
      <c r="I30" s="4">
        <f t="shared" si="1"/>
        <v>60.9</v>
      </c>
      <c r="J30" t="str">
        <f t="shared" si="2"/>
        <v>D</v>
      </c>
      <c r="K30">
        <f t="shared" si="3"/>
        <v>1</v>
      </c>
      <c r="L30">
        <f t="shared" si="4"/>
        <v>0</v>
      </c>
      <c r="M30">
        <f t="shared" si="5"/>
        <v>0</v>
      </c>
      <c r="N30">
        <f t="shared" si="6"/>
        <v>0</v>
      </c>
      <c r="O30" t="str">
        <f t="shared" si="7"/>
        <v>D</v>
      </c>
    </row>
    <row r="31" spans="1:15" x14ac:dyDescent="0.25">
      <c r="A31" s="1" t="s">
        <v>48</v>
      </c>
      <c r="B31" s="1" t="s">
        <v>69</v>
      </c>
      <c r="C31" s="1" t="s">
        <v>17</v>
      </c>
      <c r="D31" s="1" t="s">
        <v>25</v>
      </c>
      <c r="E31" s="2">
        <v>70</v>
      </c>
      <c r="F31" s="2">
        <v>71</v>
      </c>
      <c r="G31" s="2">
        <v>65</v>
      </c>
      <c r="H31" s="2" t="s">
        <v>19</v>
      </c>
      <c r="I31" s="4">
        <f t="shared" si="1"/>
        <v>61.3</v>
      </c>
      <c r="J31" t="str">
        <f t="shared" si="2"/>
        <v>D</v>
      </c>
      <c r="K31">
        <f t="shared" si="3"/>
        <v>1</v>
      </c>
      <c r="L31">
        <f t="shared" si="4"/>
        <v>0</v>
      </c>
      <c r="M31">
        <f t="shared" si="5"/>
        <v>0</v>
      </c>
      <c r="N31">
        <f t="shared" si="6"/>
        <v>0</v>
      </c>
      <c r="O31" t="str">
        <f t="shared" si="7"/>
        <v>D</v>
      </c>
    </row>
    <row r="32" spans="1:15" x14ac:dyDescent="0.25">
      <c r="A32" s="1" t="s">
        <v>63</v>
      </c>
      <c r="B32" s="1" t="s">
        <v>70</v>
      </c>
      <c r="C32" s="1" t="s">
        <v>10</v>
      </c>
      <c r="D32" s="1" t="s">
        <v>22</v>
      </c>
      <c r="E32" s="2">
        <v>56</v>
      </c>
      <c r="F32" s="2">
        <v>50</v>
      </c>
      <c r="G32" s="2">
        <v>60</v>
      </c>
      <c r="H32" s="2" t="s">
        <v>19</v>
      </c>
      <c r="I32" s="4">
        <f t="shared" si="1"/>
        <v>50.2</v>
      </c>
      <c r="J32" t="str">
        <f t="shared" si="2"/>
        <v>F</v>
      </c>
      <c r="K32">
        <f t="shared" si="3"/>
        <v>0</v>
      </c>
      <c r="L32">
        <f t="shared" si="4"/>
        <v>0</v>
      </c>
      <c r="M32">
        <f t="shared" si="5"/>
        <v>0</v>
      </c>
      <c r="N32">
        <f t="shared" si="6"/>
        <v>0</v>
      </c>
      <c r="O32" t="str">
        <f t="shared" si="7"/>
        <v>F</v>
      </c>
    </row>
    <row r="33" spans="1:15" x14ac:dyDescent="0.25">
      <c r="A33" s="1" t="s">
        <v>20</v>
      </c>
      <c r="B33" s="1" t="s">
        <v>71</v>
      </c>
      <c r="C33" s="1" t="s">
        <v>17</v>
      </c>
      <c r="D33" s="1" t="s">
        <v>11</v>
      </c>
      <c r="E33" s="2">
        <v>54</v>
      </c>
      <c r="F33" s="2">
        <v>64</v>
      </c>
      <c r="G33" s="2">
        <v>65</v>
      </c>
      <c r="H33" s="2" t="s">
        <v>19</v>
      </c>
      <c r="I33" s="4">
        <f t="shared" si="1"/>
        <v>56</v>
      </c>
      <c r="J33" t="str">
        <f t="shared" si="2"/>
        <v>F</v>
      </c>
      <c r="K33">
        <f t="shared" si="3"/>
        <v>0</v>
      </c>
      <c r="L33">
        <f t="shared" si="4"/>
        <v>0</v>
      </c>
      <c r="M33">
        <f t="shared" si="5"/>
        <v>0</v>
      </c>
      <c r="N33">
        <f t="shared" si="6"/>
        <v>0</v>
      </c>
      <c r="O33" t="str">
        <f t="shared" si="7"/>
        <v>F</v>
      </c>
    </row>
    <row r="34" spans="1:15" x14ac:dyDescent="0.25">
      <c r="A34" s="1" t="s">
        <v>30</v>
      </c>
      <c r="B34" s="1" t="s">
        <v>72</v>
      </c>
      <c r="C34" s="1" t="s">
        <v>17</v>
      </c>
      <c r="D34" s="1" t="s">
        <v>25</v>
      </c>
      <c r="E34" s="2">
        <v>67</v>
      </c>
      <c r="F34" s="2">
        <v>72</v>
      </c>
      <c r="G34" s="2">
        <v>87</v>
      </c>
      <c r="H34" s="2" t="s">
        <v>19</v>
      </c>
      <c r="I34" s="4">
        <f t="shared" si="1"/>
        <v>69.800000000000011</v>
      </c>
      <c r="J34" t="str">
        <f t="shared" si="2"/>
        <v>D</v>
      </c>
      <c r="K34">
        <f t="shared" si="3"/>
        <v>1</v>
      </c>
      <c r="L34">
        <f t="shared" si="4"/>
        <v>0</v>
      </c>
      <c r="M34">
        <f t="shared" si="5"/>
        <v>1</v>
      </c>
      <c r="N34">
        <f t="shared" si="6"/>
        <v>0</v>
      </c>
      <c r="O34" t="str">
        <f t="shared" si="7"/>
        <v>C</v>
      </c>
    </row>
    <row r="35" spans="1:15" x14ac:dyDescent="0.25">
      <c r="A35" s="1" t="s">
        <v>34</v>
      </c>
      <c r="B35" s="1" t="s">
        <v>73</v>
      </c>
      <c r="C35" s="1" t="s">
        <v>10</v>
      </c>
      <c r="D35" s="1" t="s">
        <v>18</v>
      </c>
      <c r="E35" s="2">
        <v>67</v>
      </c>
      <c r="F35" s="2">
        <v>69</v>
      </c>
      <c r="G35" s="2">
        <v>54</v>
      </c>
      <c r="H35" s="2" t="s">
        <v>12</v>
      </c>
      <c r="I35" s="4">
        <f t="shared" si="1"/>
        <v>65.7</v>
      </c>
      <c r="J35" t="str">
        <f t="shared" si="2"/>
        <v>D</v>
      </c>
      <c r="K35">
        <f t="shared" si="3"/>
        <v>1</v>
      </c>
      <c r="L35">
        <f t="shared" si="4"/>
        <v>0</v>
      </c>
      <c r="M35">
        <f t="shared" si="5"/>
        <v>0</v>
      </c>
      <c r="N35">
        <f t="shared" si="6"/>
        <v>1</v>
      </c>
      <c r="O35" t="str">
        <f t="shared" si="7"/>
        <v>C</v>
      </c>
    </row>
    <row r="36" spans="1:15" x14ac:dyDescent="0.25">
      <c r="A36" s="1" t="s">
        <v>74</v>
      </c>
      <c r="B36" s="1" t="s">
        <v>75</v>
      </c>
      <c r="C36" s="1" t="s">
        <v>17</v>
      </c>
      <c r="D36" s="1" t="s">
        <v>18</v>
      </c>
      <c r="E36" s="2">
        <v>56</v>
      </c>
      <c r="F36" s="2">
        <v>73</v>
      </c>
      <c r="G36" s="2">
        <v>89</v>
      </c>
      <c r="H36" s="2" t="s">
        <v>12</v>
      </c>
      <c r="I36" s="4">
        <f t="shared" si="1"/>
        <v>78.7</v>
      </c>
      <c r="J36" t="str">
        <f t="shared" si="2"/>
        <v>C</v>
      </c>
      <c r="K36">
        <f t="shared" si="3"/>
        <v>0</v>
      </c>
      <c r="L36">
        <f t="shared" si="4"/>
        <v>0</v>
      </c>
      <c r="M36">
        <f t="shared" si="5"/>
        <v>1</v>
      </c>
      <c r="N36">
        <f t="shared" si="6"/>
        <v>1</v>
      </c>
      <c r="O36" t="str">
        <f t="shared" si="7"/>
        <v>C</v>
      </c>
    </row>
    <row r="37" spans="1:15" x14ac:dyDescent="0.25">
      <c r="A37" s="1" t="s">
        <v>76</v>
      </c>
      <c r="B37" s="1" t="s">
        <v>77</v>
      </c>
      <c r="C37" s="1" t="s">
        <v>10</v>
      </c>
      <c r="D37" s="1" t="s">
        <v>22</v>
      </c>
      <c r="E37" s="2">
        <v>50</v>
      </c>
      <c r="F37" s="2">
        <v>80</v>
      </c>
      <c r="G37" s="2">
        <v>89</v>
      </c>
      <c r="H37" s="2" t="s">
        <v>12</v>
      </c>
      <c r="I37" s="4">
        <f t="shared" si="1"/>
        <v>79.599999999999994</v>
      </c>
      <c r="J37" t="str">
        <f t="shared" si="2"/>
        <v>C</v>
      </c>
      <c r="K37">
        <f t="shared" si="3"/>
        <v>0</v>
      </c>
      <c r="L37">
        <f t="shared" si="4"/>
        <v>1</v>
      </c>
      <c r="M37">
        <f t="shared" si="5"/>
        <v>1</v>
      </c>
      <c r="N37">
        <f t="shared" si="6"/>
        <v>1</v>
      </c>
      <c r="O37" t="str">
        <f t="shared" si="7"/>
        <v>B</v>
      </c>
    </row>
    <row r="38" spans="1:15" x14ac:dyDescent="0.25">
      <c r="A38" s="1" t="s">
        <v>78</v>
      </c>
      <c r="B38" s="1" t="s">
        <v>29</v>
      </c>
      <c r="C38" s="1" t="s">
        <v>17</v>
      </c>
      <c r="D38" s="1" t="s">
        <v>11</v>
      </c>
      <c r="E38" s="2">
        <v>67</v>
      </c>
      <c r="F38" s="2">
        <v>91</v>
      </c>
      <c r="G38" s="2">
        <v>85</v>
      </c>
      <c r="H38" s="2" t="s">
        <v>12</v>
      </c>
      <c r="I38" s="4">
        <f t="shared" si="1"/>
        <v>84.7</v>
      </c>
      <c r="J38" t="str">
        <f t="shared" si="2"/>
        <v>B</v>
      </c>
      <c r="K38">
        <f t="shared" si="3"/>
        <v>1</v>
      </c>
      <c r="L38">
        <f t="shared" si="4"/>
        <v>1</v>
      </c>
      <c r="M38">
        <f t="shared" si="5"/>
        <v>1</v>
      </c>
      <c r="N38">
        <f t="shared" si="6"/>
        <v>1</v>
      </c>
      <c r="O38" t="str">
        <f t="shared" si="7"/>
        <v>A</v>
      </c>
    </row>
    <row r="39" spans="1:15" x14ac:dyDescent="0.25">
      <c r="A39" s="1" t="s">
        <v>50</v>
      </c>
      <c r="B39" s="1" t="s">
        <v>79</v>
      </c>
      <c r="C39" s="1" t="s">
        <v>17</v>
      </c>
      <c r="D39" s="1" t="s">
        <v>22</v>
      </c>
      <c r="E39" s="2">
        <v>80</v>
      </c>
      <c r="F39" s="2">
        <v>95</v>
      </c>
      <c r="G39" s="2">
        <v>87</v>
      </c>
      <c r="H39" s="2" t="s">
        <v>12</v>
      </c>
      <c r="I39" s="4">
        <f t="shared" si="1"/>
        <v>89.300000000000011</v>
      </c>
      <c r="J39" t="str">
        <f t="shared" si="2"/>
        <v>B</v>
      </c>
      <c r="K39">
        <f t="shared" si="3"/>
        <v>1</v>
      </c>
      <c r="L39">
        <f t="shared" si="4"/>
        <v>1</v>
      </c>
      <c r="M39">
        <f t="shared" si="5"/>
        <v>1</v>
      </c>
      <c r="N39">
        <f t="shared" si="6"/>
        <v>1</v>
      </c>
      <c r="O39" t="str">
        <f t="shared" si="7"/>
        <v>A</v>
      </c>
    </row>
    <row r="40" spans="1:15" x14ac:dyDescent="0.25">
      <c r="A40" s="1" t="s">
        <v>80</v>
      </c>
      <c r="B40" s="1" t="s">
        <v>81</v>
      </c>
      <c r="C40" s="1" t="s">
        <v>10</v>
      </c>
      <c r="D40" s="1" t="s">
        <v>25</v>
      </c>
      <c r="E40" s="2">
        <v>65</v>
      </c>
      <c r="F40" s="2">
        <v>80</v>
      </c>
      <c r="G40" s="2">
        <v>90</v>
      </c>
      <c r="H40" s="2" t="s">
        <v>19</v>
      </c>
      <c r="I40" s="4">
        <f t="shared" si="1"/>
        <v>73</v>
      </c>
      <c r="J40" t="str">
        <f t="shared" si="2"/>
        <v>C</v>
      </c>
      <c r="K40">
        <f t="shared" si="3"/>
        <v>1</v>
      </c>
      <c r="L40">
        <f t="shared" si="4"/>
        <v>1</v>
      </c>
      <c r="M40">
        <f t="shared" si="5"/>
        <v>1</v>
      </c>
      <c r="N40">
        <f t="shared" si="6"/>
        <v>0</v>
      </c>
      <c r="O40" t="str">
        <f t="shared" si="7"/>
        <v>B</v>
      </c>
    </row>
    <row r="41" spans="1:15" x14ac:dyDescent="0.25">
      <c r="A41" s="1" t="s">
        <v>55</v>
      </c>
      <c r="B41" s="1" t="s">
        <v>82</v>
      </c>
      <c r="C41" s="1" t="s">
        <v>10</v>
      </c>
      <c r="D41" s="1" t="s">
        <v>11</v>
      </c>
      <c r="E41" s="2">
        <v>83</v>
      </c>
      <c r="F41" s="2">
        <v>95</v>
      </c>
      <c r="G41" s="2">
        <v>95</v>
      </c>
      <c r="H41" s="2" t="s">
        <v>12</v>
      </c>
      <c r="I41" s="4">
        <f t="shared" si="1"/>
        <v>93.1</v>
      </c>
      <c r="J41" t="str">
        <f t="shared" si="2"/>
        <v>A</v>
      </c>
      <c r="K41">
        <f t="shared" si="3"/>
        <v>1</v>
      </c>
      <c r="L41">
        <f t="shared" si="4"/>
        <v>1</v>
      </c>
      <c r="M41">
        <f t="shared" si="5"/>
        <v>1</v>
      </c>
      <c r="N41">
        <f t="shared" si="6"/>
        <v>1</v>
      </c>
      <c r="O41" t="str">
        <f t="shared" si="7"/>
        <v>A</v>
      </c>
    </row>
    <row r="42" spans="1:15" x14ac:dyDescent="0.25">
      <c r="A42" s="1" t="s">
        <v>13</v>
      </c>
      <c r="B42" s="1" t="s">
        <v>83</v>
      </c>
      <c r="C42" s="1" t="s">
        <v>17</v>
      </c>
      <c r="D42" s="1" t="s">
        <v>11</v>
      </c>
      <c r="E42" s="2">
        <v>70</v>
      </c>
      <c r="F42" s="2">
        <v>85</v>
      </c>
      <c r="G42" s="2">
        <v>91</v>
      </c>
      <c r="H42" s="2" t="s">
        <v>12</v>
      </c>
      <c r="I42" s="4">
        <f t="shared" si="1"/>
        <v>85.9</v>
      </c>
      <c r="J42" t="str">
        <f t="shared" si="2"/>
        <v>B</v>
      </c>
      <c r="K42">
        <f t="shared" si="3"/>
        <v>1</v>
      </c>
      <c r="L42">
        <f t="shared" si="4"/>
        <v>1</v>
      </c>
      <c r="M42">
        <f t="shared" si="5"/>
        <v>1</v>
      </c>
      <c r="N42">
        <f t="shared" si="6"/>
        <v>1</v>
      </c>
      <c r="O42" t="str">
        <f t="shared" si="7"/>
        <v>A</v>
      </c>
    </row>
    <row r="43" spans="1:15" x14ac:dyDescent="0.25">
      <c r="A43" s="1" t="s">
        <v>65</v>
      </c>
      <c r="B43" s="1" t="s">
        <v>84</v>
      </c>
      <c r="C43" s="1" t="s">
        <v>17</v>
      </c>
      <c r="D43" s="1" t="s">
        <v>11</v>
      </c>
      <c r="E43" s="2">
        <v>76</v>
      </c>
      <c r="F43" s="2">
        <v>79</v>
      </c>
      <c r="G43" s="2">
        <v>89</v>
      </c>
      <c r="H43" s="2" t="s">
        <v>12</v>
      </c>
      <c r="I43" s="4">
        <f t="shared" si="1"/>
        <v>84.5</v>
      </c>
      <c r="J43" t="str">
        <f t="shared" si="2"/>
        <v>B</v>
      </c>
      <c r="K43">
        <f t="shared" si="3"/>
        <v>1</v>
      </c>
      <c r="L43">
        <f t="shared" si="4"/>
        <v>1</v>
      </c>
      <c r="M43">
        <f t="shared" si="5"/>
        <v>1</v>
      </c>
      <c r="N43">
        <f t="shared" si="6"/>
        <v>1</v>
      </c>
      <c r="O43" t="str">
        <f t="shared" si="7"/>
        <v>A</v>
      </c>
    </row>
    <row r="44" spans="1:15" x14ac:dyDescent="0.25">
      <c r="A44" s="1" t="s">
        <v>15</v>
      </c>
      <c r="B44" s="1" t="s">
        <v>85</v>
      </c>
      <c r="C44" s="1" t="s">
        <v>10</v>
      </c>
      <c r="D44" s="1" t="s">
        <v>22</v>
      </c>
      <c r="E44" s="2">
        <v>63</v>
      </c>
      <c r="F44" s="2">
        <v>75</v>
      </c>
      <c r="G44" s="2">
        <v>85</v>
      </c>
      <c r="H44" s="2" t="s">
        <v>12</v>
      </c>
      <c r="I44" s="4">
        <f t="shared" si="1"/>
        <v>79.099999999999994</v>
      </c>
      <c r="J44" t="str">
        <f t="shared" si="2"/>
        <v>C</v>
      </c>
      <c r="K44">
        <f t="shared" si="3"/>
        <v>0</v>
      </c>
      <c r="L44">
        <f t="shared" si="4"/>
        <v>1</v>
      </c>
      <c r="M44">
        <f t="shared" si="5"/>
        <v>1</v>
      </c>
      <c r="N44">
        <f t="shared" si="6"/>
        <v>1</v>
      </c>
      <c r="O44" t="str">
        <f t="shared" si="7"/>
        <v>B</v>
      </c>
    </row>
    <row r="45" spans="1:15" x14ac:dyDescent="0.25">
      <c r="A45" s="1" t="s">
        <v>23</v>
      </c>
      <c r="B45" s="1" t="s">
        <v>86</v>
      </c>
      <c r="C45" s="1" t="s">
        <v>10</v>
      </c>
      <c r="D45" s="1" t="s">
        <v>22</v>
      </c>
      <c r="E45" s="2">
        <v>30</v>
      </c>
      <c r="F45" s="2">
        <v>32</v>
      </c>
      <c r="G45" s="2">
        <v>56</v>
      </c>
      <c r="H45" s="2" t="s">
        <v>12</v>
      </c>
      <c r="I45" s="4">
        <f t="shared" si="1"/>
        <v>48</v>
      </c>
      <c r="J45" t="str">
        <f t="shared" si="2"/>
        <v>F</v>
      </c>
      <c r="K45">
        <f t="shared" si="3"/>
        <v>0</v>
      </c>
      <c r="L45">
        <f t="shared" si="4"/>
        <v>0</v>
      </c>
      <c r="M45">
        <f t="shared" si="5"/>
        <v>0</v>
      </c>
      <c r="N45">
        <f t="shared" si="6"/>
        <v>1</v>
      </c>
      <c r="O45" t="str">
        <f t="shared" si="7"/>
        <v>D</v>
      </c>
    </row>
    <row r="46" spans="1:15" x14ac:dyDescent="0.25">
      <c r="A46" s="1" t="s">
        <v>40</v>
      </c>
      <c r="B46" s="1" t="s">
        <v>87</v>
      </c>
      <c r="C46" s="1" t="s">
        <v>10</v>
      </c>
      <c r="D46" s="1" t="s">
        <v>11</v>
      </c>
      <c r="E46" s="2">
        <v>47</v>
      </c>
      <c r="F46" s="2">
        <v>82</v>
      </c>
      <c r="G46" s="2">
        <v>75</v>
      </c>
      <c r="H46" s="2" t="s">
        <v>19</v>
      </c>
      <c r="I46" s="4">
        <f t="shared" si="1"/>
        <v>64</v>
      </c>
      <c r="J46" t="str">
        <f t="shared" si="2"/>
        <v>D</v>
      </c>
      <c r="K46">
        <f t="shared" si="3"/>
        <v>0</v>
      </c>
      <c r="L46">
        <f t="shared" si="4"/>
        <v>1</v>
      </c>
      <c r="M46">
        <f t="shared" si="5"/>
        <v>0</v>
      </c>
      <c r="N46">
        <f t="shared" si="6"/>
        <v>0</v>
      </c>
      <c r="O46" t="str">
        <f t="shared" si="7"/>
        <v>D</v>
      </c>
    </row>
    <row r="47" spans="1:15" x14ac:dyDescent="0.25">
      <c r="A47" s="1" t="s">
        <v>15</v>
      </c>
      <c r="B47" s="1" t="s">
        <v>87</v>
      </c>
      <c r="C47" s="1" t="s">
        <v>10</v>
      </c>
      <c r="D47" s="1" t="s">
        <v>11</v>
      </c>
      <c r="E47" s="2">
        <v>74</v>
      </c>
      <c r="F47" s="2">
        <v>75</v>
      </c>
      <c r="G47" s="2">
        <v>87</v>
      </c>
      <c r="H47" s="2" t="s">
        <v>12</v>
      </c>
      <c r="I47" s="4">
        <f t="shared" si="1"/>
        <v>82.1</v>
      </c>
      <c r="J47" t="str">
        <f t="shared" si="2"/>
        <v>B</v>
      </c>
      <c r="K47">
        <f t="shared" si="3"/>
        <v>1</v>
      </c>
      <c r="L47">
        <f t="shared" si="4"/>
        <v>1</v>
      </c>
      <c r="M47">
        <f t="shared" si="5"/>
        <v>1</v>
      </c>
      <c r="N47">
        <f t="shared" si="6"/>
        <v>1</v>
      </c>
      <c r="O47" t="str">
        <f t="shared" si="7"/>
        <v>A</v>
      </c>
    </row>
    <row r="48" spans="1:15" x14ac:dyDescent="0.25">
      <c r="A48" s="1" t="s">
        <v>34</v>
      </c>
      <c r="B48" s="1" t="s">
        <v>88</v>
      </c>
      <c r="C48" s="1" t="s">
        <v>10</v>
      </c>
      <c r="D48" s="1" t="s">
        <v>18</v>
      </c>
      <c r="E48" s="2">
        <v>76</v>
      </c>
      <c r="F48" s="2">
        <v>80</v>
      </c>
      <c r="G48" s="2">
        <v>93</v>
      </c>
      <c r="H48" s="2" t="s">
        <v>12</v>
      </c>
      <c r="I48" s="4">
        <f t="shared" si="1"/>
        <v>86.4</v>
      </c>
      <c r="J48" t="str">
        <f t="shared" si="2"/>
        <v>B</v>
      </c>
      <c r="K48">
        <f t="shared" si="3"/>
        <v>1</v>
      </c>
      <c r="L48">
        <f t="shared" si="4"/>
        <v>1</v>
      </c>
      <c r="M48">
        <f t="shared" si="5"/>
        <v>1</v>
      </c>
      <c r="N48">
        <f t="shared" si="6"/>
        <v>1</v>
      </c>
      <c r="O48" t="str">
        <f t="shared" si="7"/>
        <v>A</v>
      </c>
    </row>
    <row r="49" spans="1:15" x14ac:dyDescent="0.25">
      <c r="A49" s="1" t="s">
        <v>36</v>
      </c>
      <c r="B49" s="1" t="s">
        <v>89</v>
      </c>
      <c r="C49" s="1" t="s">
        <v>17</v>
      </c>
      <c r="D49" s="1" t="s">
        <v>22</v>
      </c>
      <c r="E49" s="2">
        <v>71</v>
      </c>
      <c r="F49" s="2">
        <v>65</v>
      </c>
      <c r="G49" s="2">
        <v>74</v>
      </c>
      <c r="H49" s="2" t="s">
        <v>12</v>
      </c>
      <c r="I49" s="4">
        <f t="shared" si="1"/>
        <v>73.300000000000011</v>
      </c>
      <c r="J49" t="str">
        <f t="shared" si="2"/>
        <v>C</v>
      </c>
      <c r="K49">
        <f t="shared" si="3"/>
        <v>1</v>
      </c>
      <c r="L49">
        <f t="shared" si="4"/>
        <v>0</v>
      </c>
      <c r="M49">
        <f t="shared" si="5"/>
        <v>0</v>
      </c>
      <c r="N49">
        <f t="shared" si="6"/>
        <v>1</v>
      </c>
      <c r="O49" t="str">
        <f t="shared" si="7"/>
        <v>C</v>
      </c>
    </row>
    <row r="50" spans="1:15" x14ac:dyDescent="0.25">
      <c r="A50" s="1" t="s">
        <v>34</v>
      </c>
      <c r="B50" s="1" t="s">
        <v>90</v>
      </c>
      <c r="C50" s="1" t="s">
        <v>17</v>
      </c>
      <c r="D50" s="1" t="s">
        <v>11</v>
      </c>
      <c r="E50" s="2">
        <v>65</v>
      </c>
      <c r="F50" s="2">
        <v>77</v>
      </c>
      <c r="G50" s="2">
        <v>88</v>
      </c>
      <c r="H50" s="2" t="s">
        <v>19</v>
      </c>
      <c r="I50" s="4">
        <f t="shared" si="1"/>
        <v>71.3</v>
      </c>
      <c r="J50" t="str">
        <f t="shared" si="2"/>
        <v>C</v>
      </c>
      <c r="K50">
        <f t="shared" si="3"/>
        <v>1</v>
      </c>
      <c r="L50">
        <f t="shared" si="4"/>
        <v>1</v>
      </c>
      <c r="M50">
        <f t="shared" si="5"/>
        <v>1</v>
      </c>
      <c r="N50">
        <f t="shared" si="6"/>
        <v>0</v>
      </c>
      <c r="O50" t="str">
        <f t="shared" si="7"/>
        <v>B</v>
      </c>
    </row>
    <row r="51" spans="1:15" x14ac:dyDescent="0.25">
      <c r="A51" s="1" t="s">
        <v>44</v>
      </c>
      <c r="B51" s="1" t="s">
        <v>91</v>
      </c>
      <c r="C51" s="1" t="s">
        <v>17</v>
      </c>
      <c r="D51" s="1" t="s">
        <v>18</v>
      </c>
      <c r="E51" s="2">
        <v>37</v>
      </c>
      <c r="F51" s="2">
        <v>65</v>
      </c>
      <c r="G51" s="2">
        <v>76</v>
      </c>
      <c r="H51" s="2" t="s">
        <v>12</v>
      </c>
      <c r="I51" s="4">
        <f t="shared" si="1"/>
        <v>67.3</v>
      </c>
      <c r="J51" t="str">
        <f t="shared" si="2"/>
        <v>D</v>
      </c>
      <c r="K51">
        <f t="shared" si="3"/>
        <v>0</v>
      </c>
      <c r="L51">
        <f t="shared" si="4"/>
        <v>0</v>
      </c>
      <c r="M51">
        <f t="shared" si="5"/>
        <v>0</v>
      </c>
      <c r="N51">
        <f t="shared" si="6"/>
        <v>1</v>
      </c>
      <c r="O51" t="str">
        <f t="shared" si="7"/>
        <v>D</v>
      </c>
    </row>
    <row r="52" spans="1:15" x14ac:dyDescent="0.25">
      <c r="A52" s="1" t="s">
        <v>92</v>
      </c>
      <c r="B52" s="1" t="s">
        <v>93</v>
      </c>
      <c r="C52" s="1" t="s">
        <v>17</v>
      </c>
      <c r="D52" s="1" t="s">
        <v>11</v>
      </c>
      <c r="E52" s="2">
        <v>57</v>
      </c>
      <c r="F52" s="2">
        <v>70</v>
      </c>
      <c r="G52" s="2">
        <v>88</v>
      </c>
      <c r="H52" s="2" t="s">
        <v>12</v>
      </c>
      <c r="I52" s="4">
        <f t="shared" si="1"/>
        <v>77.599999999999994</v>
      </c>
      <c r="J52" t="str">
        <f t="shared" si="2"/>
        <v>C</v>
      </c>
      <c r="K52">
        <f t="shared" si="3"/>
        <v>0</v>
      </c>
      <c r="L52">
        <f t="shared" si="4"/>
        <v>0</v>
      </c>
      <c r="M52">
        <f t="shared" si="5"/>
        <v>1</v>
      </c>
      <c r="N52">
        <f t="shared" si="6"/>
        <v>1</v>
      </c>
      <c r="O52" t="str">
        <f t="shared" si="7"/>
        <v>C</v>
      </c>
    </row>
    <row r="53" spans="1:15" x14ac:dyDescent="0.25">
      <c r="A53" s="1" t="s">
        <v>94</v>
      </c>
      <c r="B53" s="1" t="s">
        <v>95</v>
      </c>
      <c r="C53" s="1" t="s">
        <v>10</v>
      </c>
      <c r="D53" s="1" t="s">
        <v>22</v>
      </c>
      <c r="E53" s="2">
        <v>56</v>
      </c>
      <c r="F53" s="2">
        <v>72</v>
      </c>
      <c r="G53" s="2">
        <v>70</v>
      </c>
      <c r="H53" s="2" t="s">
        <v>19</v>
      </c>
      <c r="I53" s="4">
        <f t="shared" si="1"/>
        <v>60.8</v>
      </c>
      <c r="J53" t="str">
        <f t="shared" si="2"/>
        <v>D</v>
      </c>
      <c r="K53">
        <f t="shared" si="3"/>
        <v>0</v>
      </c>
      <c r="L53">
        <f t="shared" si="4"/>
        <v>0</v>
      </c>
      <c r="M53">
        <f t="shared" si="5"/>
        <v>0</v>
      </c>
      <c r="N53">
        <f t="shared" si="6"/>
        <v>0</v>
      </c>
      <c r="O53" t="str">
        <f t="shared" si="7"/>
        <v>F</v>
      </c>
    </row>
    <row r="54" spans="1:15" x14ac:dyDescent="0.25">
      <c r="A54" s="1" t="s">
        <v>20</v>
      </c>
      <c r="B54" s="1" t="s">
        <v>96</v>
      </c>
      <c r="C54" s="1" t="s">
        <v>10</v>
      </c>
      <c r="D54" s="1" t="s">
        <v>25</v>
      </c>
      <c r="E54" s="2">
        <v>75</v>
      </c>
      <c r="F54" s="2">
        <v>80</v>
      </c>
      <c r="G54" s="2">
        <v>82</v>
      </c>
      <c r="H54" s="2" t="s">
        <v>12</v>
      </c>
      <c r="I54" s="4">
        <f t="shared" si="1"/>
        <v>81.800000000000011</v>
      </c>
      <c r="J54" t="str">
        <f t="shared" si="2"/>
        <v>B</v>
      </c>
      <c r="K54">
        <f t="shared" si="3"/>
        <v>1</v>
      </c>
      <c r="L54">
        <f t="shared" si="4"/>
        <v>1</v>
      </c>
      <c r="M54">
        <f t="shared" si="5"/>
        <v>1</v>
      </c>
      <c r="N54">
        <f t="shared" si="6"/>
        <v>1</v>
      </c>
      <c r="O54" t="str">
        <f t="shared" si="7"/>
        <v>A</v>
      </c>
    </row>
    <row r="55" spans="1:15" x14ac:dyDescent="0.25">
      <c r="A55" s="1"/>
      <c r="B55" s="1"/>
      <c r="C55" s="1"/>
      <c r="D55" s="1"/>
      <c r="E55" s="2"/>
      <c r="F55" s="2"/>
      <c r="G55" s="2"/>
      <c r="H55" s="2"/>
    </row>
    <row r="56" spans="1:15" x14ac:dyDescent="0.25">
      <c r="E56" s="4">
        <f>AVERAGE(E2:E54)</f>
        <v>63.094339622641506</v>
      </c>
      <c r="F56" s="4">
        <f t="shared" ref="F56:G56" si="8">AVERAGE(F2:F54)</f>
        <v>73.867924528301884</v>
      </c>
      <c r="G56" s="4">
        <f t="shared" si="8"/>
        <v>81.622641509433961</v>
      </c>
      <c r="J56">
        <f>COUNTIF(J$2:J$54,"=A")</f>
        <v>4</v>
      </c>
      <c r="O56">
        <f>COUNTIF(O$2:O$54,"=A")</f>
        <v>12</v>
      </c>
    </row>
    <row r="57" spans="1:15" x14ac:dyDescent="0.25">
      <c r="J57">
        <f>COUNTIF(J$2:J$54,"=B")</f>
        <v>14</v>
      </c>
      <c r="O57">
        <f>COUNTIF(O$2:O$54,"=B")</f>
        <v>14</v>
      </c>
    </row>
    <row r="58" spans="1:15" x14ac:dyDescent="0.25">
      <c r="J58">
        <f>COUNTIF(J$2:J$54,"=C")</f>
        <v>13</v>
      </c>
      <c r="O58">
        <f>COUNTIF(O$2:O$54,"=C")</f>
        <v>13</v>
      </c>
    </row>
    <row r="59" spans="1:15" x14ac:dyDescent="0.25">
      <c r="J59">
        <f>COUNTIF(J$2:J$54,"=D")</f>
        <v>16</v>
      </c>
      <c r="O59">
        <f>COUNTIF(O$2:O$54,"=D")</f>
        <v>7</v>
      </c>
    </row>
    <row r="60" spans="1:15" x14ac:dyDescent="0.25">
      <c r="J60">
        <f>COUNTIF(J$2:J$54,"=F")</f>
        <v>6</v>
      </c>
      <c r="O60">
        <f>COUNTIF(O$2:O$54,"=F")</f>
        <v>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looking at 3rd test vs 1st test</vt:lpstr>
      <vt:lpstr>sex, grade,attendance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2016-04-05T13:43:00Z</dcterms:created>
  <dcterms:modified xsi:type="dcterms:W3CDTF">2016-04-05T14:03:01Z</dcterms:modified>
</cp:coreProperties>
</file>